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155" windowHeight="11790"/>
  </bookViews>
  <sheets>
    <sheet name="Лист1" sheetId="1" r:id="rId1"/>
    <sheet name="данные" sheetId="2" r:id="rId2"/>
  </sheets>
  <calcPr calcId="144525"/>
</workbook>
</file>

<file path=xl/calcChain.xml><?xml version="1.0" encoding="utf-8"?>
<calcChain xmlns="http://schemas.openxmlformats.org/spreadsheetml/2006/main">
  <c r="C75" i="1" l="1"/>
  <c r="C76" i="1"/>
  <c r="C77" i="1"/>
  <c r="C78" i="1"/>
  <c r="C79" i="1"/>
  <c r="C74" i="1"/>
  <c r="C25" i="1"/>
  <c r="C26" i="1"/>
  <c r="C27" i="1"/>
  <c r="C28" i="1"/>
  <c r="C29" i="1"/>
  <c r="C30" i="1"/>
  <c r="C31" i="1"/>
  <c r="C32" i="1"/>
  <c r="C33" i="1"/>
  <c r="C34" i="1"/>
  <c r="C35" i="1"/>
  <c r="C36" i="1"/>
  <c r="C39" i="1"/>
  <c r="C40" i="1"/>
  <c r="C41" i="1"/>
  <c r="C42" i="1"/>
  <c r="C43" i="1"/>
  <c r="C44" i="1"/>
  <c r="C45" i="1"/>
  <c r="C46" i="1"/>
  <c r="C63" i="1"/>
  <c r="C64" i="1"/>
  <c r="C65" i="1"/>
  <c r="C66" i="1"/>
  <c r="C67" i="1"/>
  <c r="C68" i="1"/>
  <c r="C69" i="1"/>
  <c r="C70" i="1"/>
  <c r="M10" i="1"/>
  <c r="F10" i="1"/>
  <c r="E10" i="1"/>
  <c r="D10" i="1"/>
  <c r="D14" i="1"/>
  <c r="E14" i="1"/>
  <c r="G14" i="1"/>
  <c r="F15" i="1"/>
  <c r="G10" i="1"/>
  <c r="H10" i="1"/>
  <c r="I10" i="1"/>
  <c r="J10" i="1"/>
  <c r="K10" i="1"/>
  <c r="L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R31" i="1" l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E30" i="1"/>
  <c r="D33" i="1"/>
  <c r="D30" i="1"/>
  <c r="D32" i="1"/>
  <c r="D31" i="1"/>
  <c r="D34" i="1"/>
  <c r="D35" i="1"/>
  <c r="D36" i="1"/>
  <c r="C24" i="1"/>
  <c r="C49" i="1"/>
  <c r="C50" i="1"/>
  <c r="C51" i="1"/>
  <c r="C52" i="1"/>
  <c r="C53" i="1"/>
  <c r="C54" i="1"/>
  <c r="C38" i="1"/>
  <c r="C62" i="1"/>
  <c r="C4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D54" i="1"/>
  <c r="D53" i="1"/>
  <c r="L24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D75" i="1"/>
  <c r="D76" i="1"/>
  <c r="D77" i="1"/>
  <c r="D78" i="1"/>
  <c r="D79" i="1"/>
  <c r="D74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E63" i="1"/>
  <c r="E64" i="1"/>
  <c r="E65" i="1"/>
  <c r="E66" i="1"/>
  <c r="E67" i="1"/>
  <c r="E68" i="1"/>
  <c r="E69" i="1"/>
  <c r="E70" i="1"/>
  <c r="D63" i="1"/>
  <c r="D64" i="1"/>
  <c r="D65" i="1"/>
  <c r="D66" i="1"/>
  <c r="D67" i="1"/>
  <c r="D68" i="1"/>
  <c r="D69" i="1"/>
  <c r="D70" i="1"/>
  <c r="D62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F48" i="1"/>
  <c r="F49" i="1"/>
  <c r="F50" i="1"/>
  <c r="F51" i="1"/>
  <c r="F52" i="1"/>
  <c r="E48" i="1"/>
  <c r="E49" i="1"/>
  <c r="E50" i="1"/>
  <c r="E51" i="1"/>
  <c r="E52" i="1"/>
  <c r="D49" i="1"/>
  <c r="D50" i="1"/>
  <c r="D51" i="1"/>
  <c r="D52" i="1"/>
  <c r="D48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D45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D44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D43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D42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D41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D40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D39" i="1"/>
  <c r="E38" i="1"/>
  <c r="E37" i="1" s="1"/>
  <c r="F38" i="1"/>
  <c r="F37" i="1" s="1"/>
  <c r="G38" i="1"/>
  <c r="G37" i="1" s="1"/>
  <c r="H38" i="1"/>
  <c r="H37" i="1" s="1"/>
  <c r="I38" i="1"/>
  <c r="I37" i="1" s="1"/>
  <c r="J38" i="1"/>
  <c r="J37" i="1" s="1"/>
  <c r="K38" i="1"/>
  <c r="K37" i="1" s="1"/>
  <c r="L38" i="1"/>
  <c r="L37" i="1" s="1"/>
  <c r="M38" i="1"/>
  <c r="M37" i="1" s="1"/>
  <c r="N38" i="1"/>
  <c r="N37" i="1" s="1"/>
  <c r="O38" i="1"/>
  <c r="O37" i="1" s="1"/>
  <c r="P38" i="1"/>
  <c r="P37" i="1" s="1"/>
  <c r="Q38" i="1"/>
  <c r="Q37" i="1" s="1"/>
  <c r="R38" i="1"/>
  <c r="R37" i="1" s="1"/>
  <c r="S38" i="1"/>
  <c r="S37" i="1" s="1"/>
  <c r="T38" i="1"/>
  <c r="T37" i="1" s="1"/>
  <c r="U38" i="1"/>
  <c r="U37" i="1" s="1"/>
  <c r="V38" i="1"/>
  <c r="V37" i="1" s="1"/>
  <c r="W38" i="1"/>
  <c r="X38" i="1"/>
  <c r="X37" i="1" s="1"/>
  <c r="Y38" i="1"/>
  <c r="Y37" i="1" s="1"/>
  <c r="Z38" i="1"/>
  <c r="Z37" i="1" s="1"/>
  <c r="AA38" i="1"/>
  <c r="AA37" i="1" s="1"/>
  <c r="AB38" i="1"/>
  <c r="AB37" i="1" s="1"/>
  <c r="AC38" i="1"/>
  <c r="AC37" i="1" s="1"/>
  <c r="AD38" i="1"/>
  <c r="AD37" i="1" s="1"/>
  <c r="AE38" i="1"/>
  <c r="AE37" i="1" s="1"/>
  <c r="AF38" i="1"/>
  <c r="AF37" i="1" s="1"/>
  <c r="AG38" i="1"/>
  <c r="AG37" i="1" s="1"/>
  <c r="AH38" i="1"/>
  <c r="AH37" i="1" s="1"/>
  <c r="AI38" i="1"/>
  <c r="AI37" i="1" s="1"/>
  <c r="AJ38" i="1"/>
  <c r="AJ37" i="1" s="1"/>
  <c r="AK38" i="1"/>
  <c r="AK37" i="1" s="1"/>
  <c r="AL38" i="1"/>
  <c r="AL37" i="1" s="1"/>
  <c r="AM38" i="1"/>
  <c r="AM37" i="1" s="1"/>
  <c r="D38" i="1"/>
  <c r="D37" i="1" s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D27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D25" i="1"/>
  <c r="F26" i="1"/>
  <c r="F28" i="1"/>
  <c r="F29" i="1"/>
  <c r="F24" i="1"/>
  <c r="D26" i="1"/>
  <c r="D28" i="1"/>
  <c r="D29" i="1"/>
  <c r="D24" i="1"/>
  <c r="AM26" i="1"/>
  <c r="AM28" i="1"/>
  <c r="AM29" i="1"/>
  <c r="AL26" i="1"/>
  <c r="AL28" i="1"/>
  <c r="AL29" i="1"/>
  <c r="AK26" i="1"/>
  <c r="AK28" i="1"/>
  <c r="AK29" i="1"/>
  <c r="AJ26" i="1"/>
  <c r="AJ28" i="1"/>
  <c r="AJ29" i="1"/>
  <c r="AM24" i="1"/>
  <c r="AL24" i="1"/>
  <c r="AK24" i="1"/>
  <c r="AJ24" i="1"/>
  <c r="AI26" i="1"/>
  <c r="AI28" i="1"/>
  <c r="AI29" i="1"/>
  <c r="AI24" i="1"/>
  <c r="AH26" i="1"/>
  <c r="AH28" i="1"/>
  <c r="AH29" i="1"/>
  <c r="AH24" i="1"/>
  <c r="AG26" i="1"/>
  <c r="AG28" i="1"/>
  <c r="AG29" i="1"/>
  <c r="AG24" i="1"/>
  <c r="AF26" i="1"/>
  <c r="AF28" i="1"/>
  <c r="AF29" i="1"/>
  <c r="AF24" i="1"/>
  <c r="AE26" i="1"/>
  <c r="AE28" i="1"/>
  <c r="AE29" i="1"/>
  <c r="AE24" i="1"/>
  <c r="AD26" i="1"/>
  <c r="AD28" i="1"/>
  <c r="AD29" i="1"/>
  <c r="AD24" i="1"/>
  <c r="AC26" i="1"/>
  <c r="AC28" i="1"/>
  <c r="AC29" i="1"/>
  <c r="AC24" i="1"/>
  <c r="AB26" i="1"/>
  <c r="AB28" i="1"/>
  <c r="AB29" i="1"/>
  <c r="AB24" i="1"/>
  <c r="AA26" i="1"/>
  <c r="AA28" i="1"/>
  <c r="AA29" i="1"/>
  <c r="AA24" i="1"/>
  <c r="Z26" i="1"/>
  <c r="Z28" i="1"/>
  <c r="Z29" i="1"/>
  <c r="Z24" i="1"/>
  <c r="Y26" i="1"/>
  <c r="Y28" i="1"/>
  <c r="Y29" i="1"/>
  <c r="Y24" i="1"/>
  <c r="X26" i="1"/>
  <c r="X28" i="1"/>
  <c r="X29" i="1"/>
  <c r="X24" i="1"/>
  <c r="W26" i="1"/>
  <c r="W28" i="1"/>
  <c r="W29" i="1"/>
  <c r="W24" i="1"/>
  <c r="V26" i="1"/>
  <c r="V28" i="1"/>
  <c r="V29" i="1"/>
  <c r="V24" i="1"/>
  <c r="U26" i="1"/>
  <c r="U28" i="1"/>
  <c r="U29" i="1"/>
  <c r="U24" i="1"/>
  <c r="T26" i="1"/>
  <c r="T28" i="1"/>
  <c r="T29" i="1"/>
  <c r="T24" i="1"/>
  <c r="S26" i="1"/>
  <c r="S28" i="1"/>
  <c r="S29" i="1"/>
  <c r="S24" i="1"/>
  <c r="R26" i="1"/>
  <c r="R28" i="1"/>
  <c r="R29" i="1"/>
  <c r="R24" i="1"/>
  <c r="Q26" i="1"/>
  <c r="Q28" i="1"/>
  <c r="Q29" i="1"/>
  <c r="Q24" i="1"/>
  <c r="P26" i="1"/>
  <c r="P28" i="1"/>
  <c r="P29" i="1"/>
  <c r="P24" i="1"/>
  <c r="O26" i="1"/>
  <c r="O28" i="1"/>
  <c r="O29" i="1"/>
  <c r="O24" i="1"/>
  <c r="N26" i="1"/>
  <c r="N28" i="1"/>
  <c r="N29" i="1"/>
  <c r="N24" i="1"/>
  <c r="M26" i="1"/>
  <c r="M28" i="1"/>
  <c r="M29" i="1"/>
  <c r="M24" i="1"/>
  <c r="L26" i="1"/>
  <c r="L28" i="1"/>
  <c r="L29" i="1"/>
  <c r="K26" i="1"/>
  <c r="K28" i="1"/>
  <c r="K29" i="1"/>
  <c r="K24" i="1"/>
  <c r="J26" i="1"/>
  <c r="J28" i="1"/>
  <c r="J29" i="1"/>
  <c r="J24" i="1"/>
  <c r="I26" i="1"/>
  <c r="I28" i="1"/>
  <c r="I29" i="1"/>
  <c r="I24" i="1"/>
  <c r="H26" i="1"/>
  <c r="H28" i="1"/>
  <c r="H29" i="1"/>
  <c r="H24" i="1"/>
  <c r="G26" i="1"/>
  <c r="G28" i="1"/>
  <c r="G29" i="1"/>
  <c r="G24" i="1"/>
  <c r="E26" i="1"/>
  <c r="E28" i="1"/>
  <c r="E29" i="1"/>
  <c r="E24" i="1"/>
  <c r="W37" i="1" l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L23" i="1"/>
  <c r="D23" i="1"/>
  <c r="F23" i="1"/>
  <c r="L23" i="1"/>
  <c r="E23" i="1"/>
  <c r="G23" i="1"/>
  <c r="H23" i="1"/>
  <c r="I23" i="1"/>
  <c r="J23" i="1"/>
  <c r="K23" i="1"/>
  <c r="AK23" i="1"/>
  <c r="AM23" i="1"/>
  <c r="M23" i="1"/>
  <c r="AE61" i="1"/>
  <c r="E61" i="1"/>
  <c r="F73" i="1"/>
  <c r="F3" i="1" s="1"/>
  <c r="G73" i="1"/>
  <c r="G3" i="1" s="1"/>
  <c r="H73" i="1"/>
  <c r="H3" i="1" s="1"/>
  <c r="I73" i="1"/>
  <c r="I3" i="1" s="1"/>
  <c r="J73" i="1"/>
  <c r="J3" i="1" s="1"/>
  <c r="K73" i="1"/>
  <c r="K3" i="1" s="1"/>
  <c r="L73" i="1"/>
  <c r="L3" i="1" s="1"/>
  <c r="M73" i="1"/>
  <c r="M3" i="1" s="1"/>
  <c r="N73" i="1"/>
  <c r="N3" i="1" s="1"/>
  <c r="O73" i="1"/>
  <c r="O3" i="1" s="1"/>
  <c r="P73" i="1"/>
  <c r="P3" i="1" s="1"/>
  <c r="Q73" i="1"/>
  <c r="Q3" i="1" s="1"/>
  <c r="R73" i="1"/>
  <c r="R3" i="1" s="1"/>
  <c r="S73" i="1"/>
  <c r="S3" i="1" s="1"/>
  <c r="T73" i="1"/>
  <c r="T3" i="1" s="1"/>
  <c r="U73" i="1"/>
  <c r="U3" i="1" s="1"/>
  <c r="V73" i="1"/>
  <c r="V3" i="1" s="1"/>
  <c r="W73" i="1"/>
  <c r="W3" i="1" s="1"/>
  <c r="X73" i="1"/>
  <c r="X3" i="1" s="1"/>
  <c r="Y73" i="1"/>
  <c r="Y3" i="1" s="1"/>
  <c r="Z73" i="1"/>
  <c r="Z3" i="1" s="1"/>
  <c r="AA73" i="1"/>
  <c r="AA3" i="1" s="1"/>
  <c r="AB73" i="1"/>
  <c r="AB3" i="1" s="1"/>
  <c r="AC73" i="1"/>
  <c r="AC3" i="1" s="1"/>
  <c r="AD73" i="1"/>
  <c r="AD3" i="1" s="1"/>
  <c r="AE73" i="1"/>
  <c r="AE3" i="1" s="1"/>
  <c r="AF73" i="1"/>
  <c r="AF3" i="1" s="1"/>
  <c r="AG73" i="1"/>
  <c r="AG3" i="1" s="1"/>
  <c r="AH73" i="1"/>
  <c r="AH3" i="1" s="1"/>
  <c r="AI73" i="1"/>
  <c r="AI3" i="1" s="1"/>
  <c r="AJ73" i="1"/>
  <c r="AJ3" i="1" s="1"/>
  <c r="AK73" i="1"/>
  <c r="AK3" i="1" s="1"/>
  <c r="AL73" i="1"/>
  <c r="AL3" i="1" s="1"/>
  <c r="AM73" i="1"/>
  <c r="AM3" i="1" s="1"/>
  <c r="E73" i="1"/>
  <c r="E3" i="1" s="1"/>
  <c r="P61" i="1"/>
  <c r="Q61" i="1"/>
  <c r="S61" i="1"/>
  <c r="T61" i="1"/>
  <c r="V61" i="1"/>
  <c r="W61" i="1"/>
  <c r="Y61" i="1"/>
  <c r="Z61" i="1"/>
  <c r="AB61" i="1"/>
  <c r="AC61" i="1"/>
  <c r="AF61" i="1"/>
  <c r="AH61" i="1"/>
  <c r="AI61" i="1"/>
  <c r="AK61" i="1"/>
  <c r="AL61" i="1"/>
  <c r="D73" i="1"/>
  <c r="F71" i="1" s="1"/>
  <c r="F61" i="1" s="1"/>
  <c r="G61" i="1"/>
  <c r="H61" i="1"/>
  <c r="J61" i="1"/>
  <c r="K61" i="1"/>
  <c r="M61" i="1"/>
  <c r="N61" i="1"/>
  <c r="D61" i="1"/>
  <c r="U71" i="1" l="1"/>
  <c r="U61" i="1" s="1"/>
  <c r="AM56" i="1"/>
  <c r="AM57" i="1"/>
  <c r="AM58" i="1"/>
  <c r="AM59" i="1"/>
  <c r="AM60" i="1"/>
  <c r="K58" i="1"/>
  <c r="K56" i="1"/>
  <c r="K57" i="1"/>
  <c r="K59" i="1"/>
  <c r="K60" i="1"/>
  <c r="I58" i="1"/>
  <c r="I56" i="1"/>
  <c r="I57" i="1"/>
  <c r="I59" i="1"/>
  <c r="I60" i="1"/>
  <c r="G58" i="1"/>
  <c r="G56" i="1"/>
  <c r="G57" i="1"/>
  <c r="G59" i="1"/>
  <c r="G60" i="1"/>
  <c r="L56" i="1"/>
  <c r="L57" i="1"/>
  <c r="L59" i="1"/>
  <c r="L58" i="1"/>
  <c r="L60" i="1"/>
  <c r="D59" i="1"/>
  <c r="D57" i="1"/>
  <c r="D60" i="1"/>
  <c r="D58" i="1"/>
  <c r="D56" i="1"/>
  <c r="D55" i="1" s="1"/>
  <c r="AJ56" i="1"/>
  <c r="AJ57" i="1"/>
  <c r="AJ58" i="1"/>
  <c r="AJ59" i="1"/>
  <c r="AJ60" i="1"/>
  <c r="AH56" i="1"/>
  <c r="AH57" i="1"/>
  <c r="AH58" i="1"/>
  <c r="AH59" i="1"/>
  <c r="AH60" i="1"/>
  <c r="AF56" i="1"/>
  <c r="AF57" i="1"/>
  <c r="AF58" i="1"/>
  <c r="AF59" i="1"/>
  <c r="AF60" i="1"/>
  <c r="AD56" i="1"/>
  <c r="AD57" i="1"/>
  <c r="AD58" i="1"/>
  <c r="AD59" i="1"/>
  <c r="AD60" i="1"/>
  <c r="AB56" i="1"/>
  <c r="AB57" i="1"/>
  <c r="AB58" i="1"/>
  <c r="AB59" i="1"/>
  <c r="AB60" i="1"/>
  <c r="Z56" i="1"/>
  <c r="Z57" i="1"/>
  <c r="Z58" i="1"/>
  <c r="Z59" i="1"/>
  <c r="Z60" i="1"/>
  <c r="X56" i="1"/>
  <c r="X57" i="1"/>
  <c r="X58" i="1"/>
  <c r="X59" i="1"/>
  <c r="X60" i="1"/>
  <c r="V56" i="1"/>
  <c r="V57" i="1"/>
  <c r="V58" i="1"/>
  <c r="V59" i="1"/>
  <c r="V60" i="1"/>
  <c r="T56" i="1"/>
  <c r="T57" i="1"/>
  <c r="T58" i="1"/>
  <c r="T59" i="1"/>
  <c r="T60" i="1"/>
  <c r="R56" i="1"/>
  <c r="R57" i="1"/>
  <c r="R58" i="1"/>
  <c r="R59" i="1"/>
  <c r="R60" i="1"/>
  <c r="P56" i="1"/>
  <c r="P57" i="1"/>
  <c r="P58" i="1"/>
  <c r="P59" i="1"/>
  <c r="P60" i="1"/>
  <c r="N56" i="1"/>
  <c r="N57" i="1"/>
  <c r="N58" i="1"/>
  <c r="N59" i="1"/>
  <c r="N60" i="1"/>
  <c r="M56" i="1"/>
  <c r="M58" i="1"/>
  <c r="M57" i="1"/>
  <c r="M59" i="1"/>
  <c r="M60" i="1"/>
  <c r="AK56" i="1"/>
  <c r="AK57" i="1"/>
  <c r="AK58" i="1"/>
  <c r="AK59" i="1"/>
  <c r="AK60" i="1"/>
  <c r="J56" i="1"/>
  <c r="J57" i="1"/>
  <c r="J59" i="1"/>
  <c r="J58" i="1"/>
  <c r="J60" i="1"/>
  <c r="H56" i="1"/>
  <c r="H57" i="1"/>
  <c r="H59" i="1"/>
  <c r="H58" i="1"/>
  <c r="H60" i="1"/>
  <c r="E58" i="1"/>
  <c r="E60" i="1"/>
  <c r="E56" i="1"/>
  <c r="E57" i="1"/>
  <c r="E59" i="1"/>
  <c r="F56" i="1"/>
  <c r="F57" i="1"/>
  <c r="F59" i="1"/>
  <c r="F58" i="1"/>
  <c r="F60" i="1"/>
  <c r="AL56" i="1"/>
  <c r="AL57" i="1"/>
  <c r="AL58" i="1"/>
  <c r="AL59" i="1"/>
  <c r="AL60" i="1"/>
  <c r="AI56" i="1"/>
  <c r="AI57" i="1"/>
  <c r="AI58" i="1"/>
  <c r="AI59" i="1"/>
  <c r="AI60" i="1"/>
  <c r="AG56" i="1"/>
  <c r="AG57" i="1"/>
  <c r="AG58" i="1"/>
  <c r="AG59" i="1"/>
  <c r="AG60" i="1"/>
  <c r="AE56" i="1"/>
  <c r="AE57" i="1"/>
  <c r="AE58" i="1"/>
  <c r="AE59" i="1"/>
  <c r="AE60" i="1"/>
  <c r="AC56" i="1"/>
  <c r="AC57" i="1"/>
  <c r="AC58" i="1"/>
  <c r="AC59" i="1"/>
  <c r="AC60" i="1"/>
  <c r="AA56" i="1"/>
  <c r="AA57" i="1"/>
  <c r="AA58" i="1"/>
  <c r="AA59" i="1"/>
  <c r="AA60" i="1"/>
  <c r="Y56" i="1"/>
  <c r="Y57" i="1"/>
  <c r="Y58" i="1"/>
  <c r="Y59" i="1"/>
  <c r="Y60" i="1"/>
  <c r="W56" i="1"/>
  <c r="W57" i="1"/>
  <c r="W58" i="1"/>
  <c r="W59" i="1"/>
  <c r="W60" i="1"/>
  <c r="U56" i="1"/>
  <c r="U57" i="1"/>
  <c r="U58" i="1"/>
  <c r="U59" i="1"/>
  <c r="U60" i="1"/>
  <c r="S56" i="1"/>
  <c r="S57" i="1"/>
  <c r="S58" i="1"/>
  <c r="S59" i="1"/>
  <c r="S60" i="1"/>
  <c r="Q56" i="1"/>
  <c r="Q57" i="1"/>
  <c r="Q58" i="1"/>
  <c r="Q59" i="1"/>
  <c r="Q60" i="1"/>
  <c r="O56" i="1"/>
  <c r="O57" i="1"/>
  <c r="O58" i="1"/>
  <c r="O59" i="1"/>
  <c r="O60" i="1"/>
  <c r="X71" i="1"/>
  <c r="X61" i="1" s="1"/>
  <c r="L71" i="1"/>
  <c r="L61" i="1" s="1"/>
  <c r="AJ71" i="1"/>
  <c r="AJ61" i="1" s="1"/>
  <c r="AM71" i="1"/>
  <c r="AM61" i="1" s="1"/>
  <c r="I71" i="1"/>
  <c r="I61" i="1" s="1"/>
  <c r="R71" i="1"/>
  <c r="R61" i="1" s="1"/>
  <c r="AD71" i="1"/>
  <c r="AD61" i="1" s="1"/>
  <c r="O71" i="1"/>
  <c r="O61" i="1" s="1"/>
  <c r="AA71" i="1"/>
  <c r="AA61" i="1" s="1"/>
  <c r="AG71" i="1"/>
  <c r="AG61" i="1" s="1"/>
  <c r="AO3" i="1"/>
  <c r="AN3" i="1"/>
  <c r="D72" i="1"/>
  <c r="E72" i="1" s="1"/>
  <c r="F72" i="1" s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AC72" i="1" s="1"/>
  <c r="AD72" i="1" s="1"/>
  <c r="AE72" i="1" s="1"/>
  <c r="AF72" i="1" s="1"/>
  <c r="AG72" i="1" s="1"/>
  <c r="AH72" i="1" s="1"/>
  <c r="AI72" i="1" s="1"/>
  <c r="AJ72" i="1" s="1"/>
  <c r="AK72" i="1" s="1"/>
  <c r="AL72" i="1" s="1"/>
  <c r="AM72" i="1" s="1"/>
  <c r="D3" i="1"/>
  <c r="O55" i="1" l="1"/>
  <c r="O22" i="1" s="1"/>
  <c r="S55" i="1"/>
  <c r="S22" i="1" s="1"/>
  <c r="S21" i="1" s="1"/>
  <c r="S4" i="1" s="1"/>
  <c r="S5" i="1" s="1"/>
  <c r="W55" i="1"/>
  <c r="W22" i="1" s="1"/>
  <c r="W21" i="1" s="1"/>
  <c r="AA55" i="1"/>
  <c r="AA22" i="1" s="1"/>
  <c r="AA21" i="1" s="1"/>
  <c r="AE55" i="1"/>
  <c r="AE22" i="1" s="1"/>
  <c r="AE21" i="1" s="1"/>
  <c r="AE4" i="1" s="1"/>
  <c r="AE5" i="1" s="1"/>
  <c r="AI55" i="1"/>
  <c r="AI22" i="1" s="1"/>
  <c r="AI21" i="1" s="1"/>
  <c r="AI4" i="1" s="1"/>
  <c r="AI5" i="1" s="1"/>
  <c r="AI6" i="1" s="1"/>
  <c r="F55" i="1"/>
  <c r="F22" i="1" s="1"/>
  <c r="F21" i="1" s="1"/>
  <c r="F4" i="1" s="1"/>
  <c r="F5" i="1" s="1"/>
  <c r="F6" i="1" s="1"/>
  <c r="H55" i="1"/>
  <c r="H22" i="1" s="1"/>
  <c r="H21" i="1" s="1"/>
  <c r="H4" i="1" s="1"/>
  <c r="H5" i="1" s="1"/>
  <c r="H6" i="1" s="1"/>
  <c r="AK55" i="1"/>
  <c r="AK22" i="1" s="1"/>
  <c r="AK21" i="1" s="1"/>
  <c r="P55" i="1"/>
  <c r="P22" i="1" s="1"/>
  <c r="P21" i="1" s="1"/>
  <c r="P18" i="1" s="1"/>
  <c r="T55" i="1"/>
  <c r="T22" i="1" s="1"/>
  <c r="T21" i="1" s="1"/>
  <c r="T18" i="1" s="1"/>
  <c r="X55" i="1"/>
  <c r="X22" i="1" s="1"/>
  <c r="X21" i="1" s="1"/>
  <c r="AB55" i="1"/>
  <c r="AB22" i="1" s="1"/>
  <c r="AB21" i="1" s="1"/>
  <c r="AB4" i="1" s="1"/>
  <c r="AF55" i="1"/>
  <c r="AF22" i="1" s="1"/>
  <c r="AF21" i="1" s="1"/>
  <c r="AF18" i="1" s="1"/>
  <c r="AJ55" i="1"/>
  <c r="AJ22" i="1" s="1"/>
  <c r="AJ21" i="1" s="1"/>
  <c r="AJ18" i="1" s="1"/>
  <c r="L55" i="1"/>
  <c r="L22" i="1" s="1"/>
  <c r="L21" i="1" s="1"/>
  <c r="G55" i="1"/>
  <c r="G22" i="1" s="1"/>
  <c r="G21" i="1" s="1"/>
  <c r="G4" i="1" s="1"/>
  <c r="G5" i="1" s="1"/>
  <c r="G6" i="1" s="1"/>
  <c r="O21" i="1"/>
  <c r="O4" i="1" s="1"/>
  <c r="O5" i="1" s="1"/>
  <c r="Q55" i="1"/>
  <c r="Q22" i="1" s="1"/>
  <c r="Q21" i="1" s="1"/>
  <c r="Q4" i="1" s="1"/>
  <c r="Q5" i="1" s="1"/>
  <c r="Q6" i="1" s="1"/>
  <c r="U55" i="1"/>
  <c r="U22" i="1" s="1"/>
  <c r="U21" i="1" s="1"/>
  <c r="U4" i="1" s="1"/>
  <c r="U5" i="1" s="1"/>
  <c r="Y55" i="1"/>
  <c r="Y22" i="1" s="1"/>
  <c r="Y21" i="1" s="1"/>
  <c r="Y4" i="1" s="1"/>
  <c r="Y5" i="1" s="1"/>
  <c r="AC55" i="1"/>
  <c r="AC22" i="1" s="1"/>
  <c r="AC21" i="1" s="1"/>
  <c r="AC4" i="1" s="1"/>
  <c r="AC5" i="1" s="1"/>
  <c r="AG55" i="1"/>
  <c r="AG22" i="1" s="1"/>
  <c r="AL55" i="1"/>
  <c r="AL22" i="1" s="1"/>
  <c r="AL21" i="1" s="1"/>
  <c r="AL4" i="1" s="1"/>
  <c r="AL5" i="1" s="1"/>
  <c r="AL6" i="1" s="1"/>
  <c r="E55" i="1"/>
  <c r="E22" i="1" s="1"/>
  <c r="E21" i="1" s="1"/>
  <c r="E18" i="1" s="1"/>
  <c r="J55" i="1"/>
  <c r="J22" i="1" s="1"/>
  <c r="J21" i="1" s="1"/>
  <c r="M55" i="1"/>
  <c r="M22" i="1" s="1"/>
  <c r="M21" i="1" s="1"/>
  <c r="M4" i="1" s="1"/>
  <c r="M5" i="1" s="1"/>
  <c r="M6" i="1" s="1"/>
  <c r="N55" i="1"/>
  <c r="N22" i="1" s="1"/>
  <c r="N21" i="1" s="1"/>
  <c r="N18" i="1" s="1"/>
  <c r="R55" i="1"/>
  <c r="R22" i="1" s="1"/>
  <c r="R21" i="1" s="1"/>
  <c r="V55" i="1"/>
  <c r="V22" i="1" s="1"/>
  <c r="V21" i="1" s="1"/>
  <c r="V18" i="1" s="1"/>
  <c r="Z55" i="1"/>
  <c r="Z22" i="1" s="1"/>
  <c r="Z21" i="1" s="1"/>
  <c r="Z4" i="1" s="1"/>
  <c r="Z5" i="1" s="1"/>
  <c r="AD55" i="1"/>
  <c r="AD22" i="1" s="1"/>
  <c r="AD21" i="1" s="1"/>
  <c r="AD18" i="1" s="1"/>
  <c r="AH55" i="1"/>
  <c r="AH22" i="1" s="1"/>
  <c r="AH21" i="1" s="1"/>
  <c r="I55" i="1"/>
  <c r="I22" i="1" s="1"/>
  <c r="I21" i="1" s="1"/>
  <c r="I18" i="1" s="1"/>
  <c r="K55" i="1"/>
  <c r="K22" i="1" s="1"/>
  <c r="K21" i="1" s="1"/>
  <c r="AM55" i="1"/>
  <c r="AM22" i="1" s="1"/>
  <c r="AM21" i="1" s="1"/>
  <c r="D22" i="1"/>
  <c r="D21" i="1" s="1"/>
  <c r="D18" i="1" s="1"/>
  <c r="D17" i="1" s="1"/>
  <c r="N4" i="1"/>
  <c r="N5" i="1" s="1"/>
  <c r="N6" i="1" s="1"/>
  <c r="Q18" i="1"/>
  <c r="Y18" i="1"/>
  <c r="Z6" i="1"/>
  <c r="U6" i="1"/>
  <c r="S6" i="1"/>
  <c r="AC6" i="1"/>
  <c r="AE6" i="1"/>
  <c r="Y6" i="1"/>
  <c r="M18" i="1"/>
  <c r="AD4" i="1"/>
  <c r="AD5" i="1" s="1"/>
  <c r="AE18" i="1"/>
  <c r="O18" i="1"/>
  <c r="U18" i="1"/>
  <c r="AG21" i="1"/>
  <c r="AG4" i="1" s="1"/>
  <c r="AG5" i="1" s="1"/>
  <c r="AB18" i="1"/>
  <c r="Z18" i="1"/>
  <c r="V4" i="1"/>
  <c r="V5" i="1" s="1"/>
  <c r="T4" i="1"/>
  <c r="T5" i="1" s="1"/>
  <c r="AF4" i="1"/>
  <c r="AF5" i="1" s="1"/>
  <c r="AJ4" i="1"/>
  <c r="AJ5" i="1" s="1"/>
  <c r="F18" i="1"/>
  <c r="AC18" i="1"/>
  <c r="AB5" i="1"/>
  <c r="H18" i="1" l="1"/>
  <c r="G18" i="1"/>
  <c r="E17" i="1"/>
  <c r="F17" i="1" s="1"/>
  <c r="E4" i="1"/>
  <c r="E5" i="1" s="1"/>
  <c r="AG18" i="1"/>
  <c r="AM4" i="1"/>
  <c r="AM5" i="1" s="1"/>
  <c r="AM18" i="1"/>
  <c r="AI18" i="1"/>
  <c r="P4" i="1"/>
  <c r="P5" i="1" s="1"/>
  <c r="P6" i="1" s="1"/>
  <c r="S18" i="1"/>
  <c r="I4" i="1"/>
  <c r="I5" i="1" s="1"/>
  <c r="AL18" i="1"/>
  <c r="X18" i="1"/>
  <c r="X4" i="1"/>
  <c r="X5" i="1" s="1"/>
  <c r="X6" i="1" s="1"/>
  <c r="K18" i="1"/>
  <c r="K4" i="1"/>
  <c r="K5" i="1" s="1"/>
  <c r="K6" i="1" s="1"/>
  <c r="AH18" i="1"/>
  <c r="AH4" i="1"/>
  <c r="AH5" i="1" s="1"/>
  <c r="AH6" i="1" s="1"/>
  <c r="R18" i="1"/>
  <c r="R4" i="1"/>
  <c r="R5" i="1" s="1"/>
  <c r="R6" i="1" s="1"/>
  <c r="AK4" i="1"/>
  <c r="AK5" i="1" s="1"/>
  <c r="AK6" i="1" s="1"/>
  <c r="AK18" i="1"/>
  <c r="W4" i="1"/>
  <c r="W5" i="1" s="1"/>
  <c r="W6" i="1" s="1"/>
  <c r="W18" i="1"/>
  <c r="J18" i="1"/>
  <c r="J4" i="1"/>
  <c r="J5" i="1" s="1"/>
  <c r="J6" i="1" s="1"/>
  <c r="L18" i="1"/>
  <c r="L4" i="1"/>
  <c r="L5" i="1" s="1"/>
  <c r="L6" i="1" s="1"/>
  <c r="AA4" i="1"/>
  <c r="AA5" i="1" s="1"/>
  <c r="AA6" i="1" s="1"/>
  <c r="AA18" i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D4" i="1"/>
  <c r="D5" i="1" s="1"/>
  <c r="E6" i="1"/>
  <c r="AJ6" i="1"/>
  <c r="AF6" i="1"/>
  <c r="V6" i="1"/>
  <c r="AM6" i="1"/>
  <c r="AD6" i="1"/>
  <c r="T6" i="1"/>
  <c r="AG6" i="1"/>
  <c r="D6" i="1"/>
  <c r="O6" i="1"/>
  <c r="I6" i="1"/>
  <c r="D9" i="1"/>
  <c r="AO4" i="1"/>
  <c r="AN5" i="1"/>
  <c r="AO5" i="1"/>
  <c r="AB6" i="1"/>
  <c r="G17" i="1" l="1"/>
  <c r="H17" i="1" s="1"/>
  <c r="I17" i="1" s="1"/>
  <c r="J17" i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4" i="1"/>
  <c r="D11" i="1"/>
  <c r="D7" i="1"/>
  <c r="D12" i="1"/>
  <c r="AO6" i="1"/>
  <c r="AN6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E8" i="1"/>
  <c r="E9" i="1" s="1"/>
  <c r="Q7" i="1" l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F8" i="1"/>
  <c r="F9" i="1" s="1"/>
  <c r="F14" i="1" s="1"/>
  <c r="AN7" i="1" l="1"/>
  <c r="G8" i="1"/>
  <c r="G9" i="1" s="1"/>
  <c r="H8" i="1" l="1"/>
  <c r="H9" i="1" s="1"/>
  <c r="H14" i="1" s="1"/>
  <c r="I8" i="1" l="1"/>
  <c r="I9" i="1" s="1"/>
  <c r="I14" i="1" s="1"/>
  <c r="J8" i="1" l="1"/>
  <c r="J9" i="1" s="1"/>
  <c r="J14" i="1" s="1"/>
  <c r="K8" i="1" l="1"/>
  <c r="K9" i="1" s="1"/>
  <c r="K14" i="1" s="1"/>
  <c r="L8" i="1" l="1"/>
  <c r="L9" i="1" s="1"/>
  <c r="L14" i="1" s="1"/>
  <c r="M8" i="1" l="1"/>
  <c r="M9" i="1" s="1"/>
  <c r="M14" i="1" s="1"/>
  <c r="N8" i="1" l="1"/>
  <c r="N9" i="1" s="1"/>
  <c r="N14" i="1" s="1"/>
  <c r="O8" i="1" l="1"/>
  <c r="O9" i="1" s="1"/>
  <c r="O14" i="1" s="1"/>
  <c r="P8" i="1" l="1"/>
  <c r="P9" i="1" s="1"/>
  <c r="P14" i="1" s="1"/>
  <c r="AN8" i="1"/>
  <c r="AN9" i="1" s="1"/>
  <c r="AO8" i="1" s="1"/>
  <c r="AO9" i="1" s="1"/>
  <c r="Q8" i="1" l="1"/>
  <c r="Q9" i="1" s="1"/>
  <c r="Q14" i="1" s="1"/>
  <c r="R8" i="1" l="1"/>
  <c r="R9" i="1" s="1"/>
  <c r="R14" i="1" s="1"/>
  <c r="S8" i="1" l="1"/>
  <c r="S9" i="1" s="1"/>
  <c r="S14" i="1" s="1"/>
  <c r="T8" i="1" l="1"/>
  <c r="T9" i="1" s="1"/>
  <c r="T14" i="1" s="1"/>
  <c r="U8" i="1" l="1"/>
  <c r="U9" i="1" s="1"/>
  <c r="U14" i="1" s="1"/>
  <c r="V8" i="1" l="1"/>
  <c r="V9" i="1" s="1"/>
  <c r="V14" i="1" s="1"/>
  <c r="W8" i="1" l="1"/>
  <c r="W9" i="1" s="1"/>
  <c r="W14" i="1" s="1"/>
  <c r="X8" i="1" l="1"/>
  <c r="X9" i="1" s="1"/>
  <c r="X14" i="1" s="1"/>
  <c r="Y8" i="1" l="1"/>
  <c r="Y9" i="1" s="1"/>
  <c r="Y14" i="1" s="1"/>
  <c r="Z8" i="1" l="1"/>
  <c r="Z9" i="1" s="1"/>
  <c r="Z14" i="1" s="1"/>
  <c r="AA8" i="1" l="1"/>
  <c r="AA9" i="1" s="1"/>
  <c r="AA14" i="1" s="1"/>
  <c r="AB8" i="1" l="1"/>
  <c r="AB9" i="1" s="1"/>
  <c r="AB14" i="1" s="1"/>
  <c r="AC8" i="1" l="1"/>
  <c r="AC9" i="1" s="1"/>
  <c r="AC14" i="1" s="1"/>
  <c r="AD8" i="1" l="1"/>
  <c r="AD9" i="1" s="1"/>
  <c r="AD14" i="1" s="1"/>
  <c r="AE8" i="1" l="1"/>
  <c r="AE9" i="1" s="1"/>
  <c r="AE14" i="1" s="1"/>
  <c r="AF8" i="1" l="1"/>
  <c r="AF9" i="1" s="1"/>
  <c r="AF14" i="1" s="1"/>
  <c r="AG8" i="1" l="1"/>
  <c r="AG9" i="1" s="1"/>
  <c r="AG14" i="1" s="1"/>
  <c r="AH8" i="1" l="1"/>
  <c r="AH9" i="1" s="1"/>
  <c r="AH14" i="1" s="1"/>
  <c r="AI8" i="1" l="1"/>
  <c r="AI9" i="1" s="1"/>
  <c r="AI14" i="1" s="1"/>
  <c r="AJ8" i="1" l="1"/>
  <c r="AJ9" i="1" s="1"/>
  <c r="AJ14" i="1" s="1"/>
  <c r="AK8" i="1" l="1"/>
  <c r="AK9" i="1" s="1"/>
  <c r="AK14" i="1" s="1"/>
  <c r="AL8" i="1" l="1"/>
  <c r="AL9" i="1" s="1"/>
  <c r="AL14" i="1" s="1"/>
  <c r="AM8" i="1" l="1"/>
  <c r="AM9" i="1" s="1"/>
  <c r="AM14" i="1" s="1"/>
  <c r="D15" i="1" l="1"/>
</calcChain>
</file>

<file path=xl/sharedStrings.xml><?xml version="1.0" encoding="utf-8"?>
<sst xmlns="http://schemas.openxmlformats.org/spreadsheetml/2006/main" count="142" uniqueCount="100">
  <si>
    <t>Зам по коммерции</t>
  </si>
  <si>
    <t>Документообеспечение НИОКР</t>
  </si>
  <si>
    <t>Маркетинг и реклама</t>
  </si>
  <si>
    <t>Проектный менеджер</t>
  </si>
  <si>
    <t>Офис-менеджер (Бухгалтерия, секретариат, АХЧ)</t>
  </si>
  <si>
    <t>Аренда</t>
  </si>
  <si>
    <t>Интернет и телефония</t>
  </si>
  <si>
    <t>Банковское обслуживание</t>
  </si>
  <si>
    <t>Обеспечение работы офиса</t>
  </si>
  <si>
    <t>Командировочные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</si>
  <si>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</si>
  <si>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</si>
  <si>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</si>
  <si>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</si>
  <si>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</si>
  <si>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</si>
  <si>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</si>
  <si>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</si>
  <si>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</si>
  <si>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</si>
  <si>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</si>
  <si>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</si>
  <si>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Расходы нарастающим итогом</t>
  </si>
  <si>
    <t>Расходы переменные</t>
  </si>
  <si>
    <t>Затраты на изготовление опытной модели</t>
  </si>
  <si>
    <t>Затраты на получение защитных документов</t>
  </si>
  <si>
    <t>Затраты на получение разрешительных документов</t>
  </si>
  <si>
    <t>Доходы нарастающим итогом</t>
  </si>
  <si>
    <t>Налоги на ФОТ</t>
  </si>
  <si>
    <t>Месяц 13</t>
  </si>
  <si>
    <t>Месяц 14</t>
  </si>
  <si>
    <t>Месяц 15</t>
  </si>
  <si>
    <t>Месяц 16</t>
  </si>
  <si>
    <t>Месяц 17</t>
  </si>
  <si>
    <t>Месяц 18</t>
  </si>
  <si>
    <t>Месяц 19</t>
  </si>
  <si>
    <t>Месяц 20</t>
  </si>
  <si>
    <t>Месяц 21</t>
  </si>
  <si>
    <t>Месяц 22</t>
  </si>
  <si>
    <t>Месяц 23</t>
  </si>
  <si>
    <t>Месяц 24</t>
  </si>
  <si>
    <t>Месяц 25</t>
  </si>
  <si>
    <t>Месяц 26</t>
  </si>
  <si>
    <t>Месяц 27</t>
  </si>
  <si>
    <t>Месяц 28</t>
  </si>
  <si>
    <t>Месяц 29</t>
  </si>
  <si>
    <t>Месяц 30</t>
  </si>
  <si>
    <t>Месяц 31</t>
  </si>
  <si>
    <t>Месяц 32</t>
  </si>
  <si>
    <t>Месяц 33</t>
  </si>
  <si>
    <t>Месяц 34</t>
  </si>
  <si>
    <t>Месяц 35</t>
  </si>
  <si>
    <t>Месяц 36</t>
  </si>
  <si>
    <t>ФОТ привлеченный штат, в т. числе:</t>
  </si>
  <si>
    <t>ФОТ постоянный штат, в т. числе:</t>
  </si>
  <si>
    <t>Расходы, в т. числе:</t>
  </si>
  <si>
    <t>Доходы, в т. числе:</t>
  </si>
  <si>
    <t>Налог на оборот, 6% (квартальный)</t>
  </si>
  <si>
    <t>Прочие расходы, в т. числе:</t>
  </si>
  <si>
    <t>Баланс по месяцам, руб.</t>
  </si>
  <si>
    <t>Баланс нарастающим итогом, руб.</t>
  </si>
  <si>
    <t>Расходы постоянные</t>
  </si>
  <si>
    <t>Текущая деятельность</t>
  </si>
  <si>
    <t>Поступления, всего, руб.:</t>
  </si>
  <si>
    <t>Выбытия, всего, руб.:</t>
  </si>
  <si>
    <t>Итого сальдо по текущей деятельности, руб.:</t>
  </si>
  <si>
    <t>Остаток денежных средств на начало периода, руб.:</t>
  </si>
  <si>
    <t>Остаток денежных средств на конец периода, руб.:</t>
  </si>
  <si>
    <t>Чистый денежный поток, руб.:</t>
  </si>
  <si>
    <t>Справочно:</t>
  </si>
  <si>
    <t>2 год</t>
  </si>
  <si>
    <t>3 год</t>
  </si>
  <si>
    <t>справочно</t>
  </si>
  <si>
    <t>ПРИЛОЖЕНИЕ к БПП №№ 2, 6, 7, 8</t>
  </si>
  <si>
    <t>Руководитель</t>
  </si>
  <si>
    <t>Дисконтированный денежный поток по месяцам, руб</t>
  </si>
  <si>
    <t>Чистая приведенная стоимость денежного потока всего проекта (NPV)</t>
  </si>
  <si>
    <t>Внутренняя норма доходности проекта (IRR), % в год</t>
  </si>
  <si>
    <t>Ставка дисконта, % в год</t>
  </si>
  <si>
    <t>Проверка окупаемости</t>
  </si>
  <si>
    <t>Срок окупаемости</t>
  </si>
  <si>
    <t>лет</t>
  </si>
  <si>
    <t>мес</t>
  </si>
  <si>
    <t>Чистый денежный поток нарастающим итогом, руб.: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</si>
  <si>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</si>
  <si>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</si>
  <si>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</si>
  <si>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</si>
  <si>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</si>
  <si>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</si>
  <si>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 xml:space="preserve">Наладчик </t>
  </si>
  <si>
    <t>Слесарь МСР 3 разряд</t>
  </si>
  <si>
    <t>Слесарь МСР 4 разряд</t>
  </si>
  <si>
    <t>Всего</t>
  </si>
  <si>
    <t>Пенсионные взносы</t>
  </si>
  <si>
    <t>Подоходный налог</t>
  </si>
  <si>
    <t>Социальные взносы</t>
  </si>
  <si>
    <t>Медицинский</t>
  </si>
  <si>
    <t>Травматизм</t>
  </si>
  <si>
    <t>Реклама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</si>
</sst>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 ;[Red]\-#,##0\ "/>
    <numFmt numFmtId="166" formatCode="#,##0.00_ ;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2" fillId="0" borderId="0" xfId="1" applyNumberFormat="1" applyFont="1"/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 applyAlignment="1">
      <alignment horizontal="left"/>
    </xf>
    <xf numFmtId="164" fontId="2" fillId="4" borderId="0" xfId="1" applyNumberFormat="1" applyFont="1" applyFill="1"/>
    <xf numFmtId="164" fontId="2" fillId="5" borderId="0" xfId="1" applyNumberFormat="1" applyFont="1" applyFill="1"/>
    <xf numFmtId="164" fontId="2" fillId="0" borderId="0" xfId="1" applyNumberFormat="1" applyFont="1" applyFill="1"/>
    <xf numFmtId="165" fontId="2" fillId="0" borderId="0" xfId="1" applyNumberFormat="1" applyFont="1"/>
    <xf numFmtId="164" fontId="2" fillId="0" borderId="0" xfId="1" applyNumberFormat="1" applyFont="1" applyBorder="1"/>
    <xf numFmtId="164" fontId="2" fillId="0" borderId="2" xfId="1" applyNumberFormat="1" applyFont="1" applyFill="1" applyBorder="1"/>
    <xf numFmtId="164" fontId="2" fillId="0" borderId="0" xfId="1" applyNumberFormat="1" applyFont="1" applyFill="1" applyBorder="1"/>
    <xf numFmtId="164" fontId="2" fillId="0" borderId="6" xfId="1" applyNumberFormat="1" applyFont="1" applyBorder="1"/>
    <xf numFmtId="165" fontId="2" fillId="0" borderId="6" xfId="1" applyNumberFormat="1" applyFont="1" applyBorder="1"/>
    <xf numFmtId="164" fontId="2" fillId="0" borderId="7" xfId="1" applyNumberFormat="1" applyFont="1" applyBorder="1"/>
    <xf numFmtId="165" fontId="2" fillId="0" borderId="7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3" fillId="0" borderId="2" xfId="1" applyNumberFormat="1" applyFont="1" applyFill="1" applyBorder="1"/>
    <xf numFmtId="164" fontId="3" fillId="5" borderId="0" xfId="1" applyNumberFormat="1" applyFont="1" applyFill="1"/>
    <xf numFmtId="164" fontId="2" fillId="3" borderId="0" xfId="1" applyNumberFormat="1" applyFont="1" applyFill="1" applyBorder="1"/>
    <xf numFmtId="164" fontId="2" fillId="6" borderId="10" xfId="1" applyNumberFormat="1" applyFont="1" applyFill="1" applyBorder="1"/>
    <xf numFmtId="164" fontId="2" fillId="6" borderId="11" xfId="1" applyNumberFormat="1" applyFont="1" applyFill="1" applyBorder="1"/>
    <xf numFmtId="2" fontId="2" fillId="0" borderId="0" xfId="1" applyNumberFormat="1" applyFont="1" applyBorder="1"/>
    <xf numFmtId="164" fontId="2" fillId="6" borderId="3" xfId="1" applyNumberFormat="1" applyFont="1" applyFill="1" applyBorder="1"/>
    <xf numFmtId="164" fontId="2" fillId="6" borderId="5" xfId="1" applyNumberFormat="1" applyFont="1" applyFill="1" applyBorder="1"/>
    <xf numFmtId="2" fontId="2" fillId="6" borderId="5" xfId="1" applyNumberFormat="1" applyFont="1" applyFill="1" applyBorder="1"/>
    <xf numFmtId="0" fontId="2" fillId="6" borderId="10" xfId="0" applyFont="1" applyFill="1" applyBorder="1"/>
    <xf numFmtId="0" fontId="2" fillId="6" borderId="3" xfId="0" applyFont="1" applyFill="1" applyBorder="1"/>
    <xf numFmtId="2" fontId="2" fillId="6" borderId="4" xfId="1" applyNumberFormat="1" applyFont="1" applyFill="1" applyBorder="1"/>
    <xf numFmtId="2" fontId="2" fillId="6" borderId="3" xfId="1" applyNumberFormat="1" applyFont="1" applyFill="1" applyBorder="1"/>
    <xf numFmtId="2" fontId="2" fillId="0" borderId="0" xfId="1" applyNumberFormat="1" applyFont="1"/>
    <xf numFmtId="2" fontId="2" fillId="0" borderId="5" xfId="1" applyNumberFormat="1" applyFont="1" applyBorder="1"/>
    <xf numFmtId="2" fontId="2" fillId="0" borderId="6" xfId="1" applyNumberFormat="1" applyFont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6" fontId="2" fillId="0" borderId="0" xfId="1" applyNumberFormat="1" applyFont="1"/>
    <xf numFmtId="166" fontId="2" fillId="4" borderId="0" xfId="1" applyNumberFormat="1" applyFont="1" applyFill="1"/>
    <xf numFmtId="166" fontId="2" fillId="2" borderId="0" xfId="1" applyNumberFormat="1" applyFont="1" applyFill="1"/>
    <xf numFmtId="166" fontId="2" fillId="3" borderId="0" xfId="1" applyNumberFormat="1" applyFont="1" applyFill="1"/>
    <xf numFmtId="166" fontId="2" fillId="0" borderId="0" xfId="1" applyNumberFormat="1" applyFont="1" applyFill="1"/>
    <xf numFmtId="166" fontId="2" fillId="0" borderId="0" xfId="1" applyNumberFormat="1" applyFont="1" applyFill="1" applyBorder="1"/>
    <xf numFmtId="166" fontId="2" fillId="5" borderId="0" xfId="1" applyNumberFormat="1" applyFont="1" applyFill="1" applyBorder="1"/>
    <xf numFmtId="43" fontId="3" fillId="0" borderId="0" xfId="1" applyNumberFormat="1" applyFont="1" applyFill="1"/>
    <xf numFmtId="43" fontId="3" fillId="0" borderId="0" xfId="1" applyNumberFormat="1" applyFont="1" applyAlignment="1">
      <alignment horizontal="center"/>
    </xf>
    <xf numFmtId="43" fontId="3" fillId="0" borderId="0" xfId="0" applyNumberFormat="1" applyFont="1"/>
    <xf numFmtId="43" fontId="3" fillId="0" borderId="0" xfId="1" applyNumberFormat="1" applyFont="1" applyBorder="1"/>
    <xf numFmtId="43" fontId="3" fillId="0" borderId="0" xfId="1" applyNumberFormat="1" applyFont="1"/>
    <xf numFmtId="164" fontId="3" fillId="0" borderId="6" xfId="1" applyNumberFormat="1" applyFont="1" applyBorder="1"/>
    <xf numFmtId="164" fontId="4" fillId="0" borderId="6" xfId="1" applyNumberFormat="1" applyFont="1" applyBorder="1"/>
    <xf numFmtId="164" fontId="3" fillId="0" borderId="6" xfId="1" applyNumberFormat="1" applyFont="1" applyFill="1" applyBorder="1"/>
    <xf numFmtId="164" fontId="3" fillId="0" borderId="6" xfId="1" applyNumberFormat="1" applyFont="1" applyFill="1" applyBorder="1" applyAlignment="1">
      <alignment wrapText="1" shrinkToFit="1"/>
    </xf>
    <xf numFmtId="164" fontId="3" fillId="0" borderId="0" xfId="1" applyNumberFormat="1" applyFont="1" applyFill="1" applyAlignment="1">
      <alignment wrapText="1" shrinkToFit="1"/>
    </xf>
    <xf numFmtId="164" fontId="3" fillId="0" borderId="2" xfId="1" applyNumberFormat="1" applyFont="1" applyFill="1" applyBorder="1" applyAlignment="1">
      <alignment wrapText="1" shrinkToFit="1"/>
    </xf>
    <xf numFmtId="166" fontId="2" fillId="3" borderId="0" xfId="1" applyNumberFormat="1" applyFont="1" applyFill="1" applyBorder="1"/>
    <xf numFmtId="164" fontId="2" fillId="6" borderId="4" xfId="1" applyNumberFormat="1" applyFont="1" applyFill="1" applyBorder="1"/>
    <xf numFmtId="164" fontId="4" fillId="0" borderId="0" xfId="1" applyNumberFormat="1" applyFont="1" applyBorder="1"/>
    <xf numFmtId="164" fontId="2" fillId="7" borderId="0" xfId="1" applyNumberFormat="1" applyFont="1" applyFill="1"/>
    <xf numFmtId="43" fontId="2" fillId="7" borderId="0" xfId="1" applyNumberFormat="1" applyFont="1" applyFill="1"/>
    <xf numFmtId="164" fontId="2" fillId="0" borderId="1" xfId="1" applyNumberFormat="1" applyFont="1" applyBorder="1" applyAlignment="1">
      <alignment horizontal="center"/>
    </xf>
    <xf numFmtId="164" fontId="2" fillId="6" borderId="8" xfId="1" applyNumberFormat="1" applyFont="1" applyFill="1" applyBorder="1"/>
    <xf numFmtId="164" fontId="2" fillId="6" borderId="9" xfId="1" applyNumberFormat="1" applyFont="1" applyFill="1" applyBorder="1"/>
    <xf numFmtId="164" fontId="2" fillId="6" borderId="3" xfId="1" applyNumberFormat="1" applyFont="1" applyFill="1" applyBorder="1" applyAlignment="1">
      <alignment horizontal="left" indent="2"/>
    </xf>
    <xf numFmtId="164" fontId="2" fillId="6" borderId="5" xfId="1" applyNumberFormat="1" applyFont="1" applyFill="1" applyBorder="1" applyAlignment="1">
      <alignment horizontal="left" indent="2"/>
    </xf>
    <xf numFmtId="164" fontId="2" fillId="6" borderId="3" xfId="1" applyNumberFormat="1" applyFont="1" applyFill="1" applyBorder="1"/>
    <xf numFmtId="164" fontId="2" fillId="6" borderId="5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Поступления</c:v>
          </c:tx>
          <c:val>
            <c:numRef>
              <c:f>Лист1!$D$3:$AM$3</c:f>
              <c:numCache>
                <c:formatCode>#,##0_ ;[Red]\-#,##0\ </c:formatCode>
                <c:ptCount val="36"/>
                <c:pt idx="0">
                  <c:v>50</c:v>
                </c:pt>
                <c:pt idx="1">
                  <c:v>50</c:v>
                </c:pt>
                <c:pt idx="2">
                  <c:v>53.2</c:v>
                </c:pt>
                <c:pt idx="3">
                  <c:v>58.2</c:v>
                </c:pt>
                <c:pt idx="4">
                  <c:v>73.2</c:v>
                </c:pt>
                <c:pt idx="5">
                  <c:v>76.850000000000009</c:v>
                </c:pt>
                <c:pt idx="6">
                  <c:v>85.350000000000009</c:v>
                </c:pt>
                <c:pt idx="7">
                  <c:v>85.350000000000009</c:v>
                </c:pt>
                <c:pt idx="8">
                  <c:v>85.350000000000009</c:v>
                </c:pt>
                <c:pt idx="9">
                  <c:v>85.350000000000009</c:v>
                </c:pt>
                <c:pt idx="10">
                  <c:v>85.350000000000009</c:v>
                </c:pt>
                <c:pt idx="11">
                  <c:v>85.350000000000009</c:v>
                </c:pt>
                <c:pt idx="12">
                  <c:v>85.350000000000009</c:v>
                </c:pt>
                <c:pt idx="13">
                  <c:v>85.350000000000009</c:v>
                </c:pt>
                <c:pt idx="14">
                  <c:v>85.350000000000009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  <c:pt idx="22">
                  <c:v>93</c:v>
                </c:pt>
                <c:pt idx="23">
                  <c:v>93</c:v>
                </c:pt>
                <c:pt idx="24">
                  <c:v>93</c:v>
                </c:pt>
                <c:pt idx="25">
                  <c:v>93</c:v>
                </c:pt>
                <c:pt idx="26">
                  <c:v>93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83</c:v>
                </c:pt>
                <c:pt idx="31">
                  <c:v>83</c:v>
                </c:pt>
                <c:pt idx="32">
                  <c:v>77</c:v>
                </c:pt>
                <c:pt idx="33">
                  <c:v>77</c:v>
                </c:pt>
                <c:pt idx="34">
                  <c:v>77</c:v>
                </c:pt>
                <c:pt idx="35">
                  <c:v>77</c:v>
                </c:pt>
              </c:numCache>
            </c:numRef>
          </c:val>
          <c:smooth val="0"/>
        </c:ser>
        <c:ser>
          <c:idx val="2"/>
          <c:order val="1"/>
          <c:tx>
            <c:v>Выбытия</c:v>
          </c:tx>
          <c:val>
            <c:numRef>
              <c:f>Лист1!$D$4:$AM$4</c:f>
              <c:numCache>
                <c:formatCode>#,##0_ ;[Red]\-#,##0\ </c:formatCode>
                <c:ptCount val="36"/>
                <c:pt idx="0">
                  <c:v>43.5</c:v>
                </c:pt>
                <c:pt idx="1">
                  <c:v>43.5</c:v>
                </c:pt>
                <c:pt idx="2">
                  <c:v>74.441999999999993</c:v>
                </c:pt>
                <c:pt idx="3">
                  <c:v>79.75</c:v>
                </c:pt>
                <c:pt idx="4">
                  <c:v>79.75</c:v>
                </c:pt>
                <c:pt idx="5">
                  <c:v>106.745</c:v>
                </c:pt>
                <c:pt idx="6">
                  <c:v>94.25</c:v>
                </c:pt>
                <c:pt idx="7">
                  <c:v>94.25</c:v>
                </c:pt>
                <c:pt idx="8">
                  <c:v>109.613</c:v>
                </c:pt>
                <c:pt idx="9">
                  <c:v>94.25</c:v>
                </c:pt>
                <c:pt idx="10">
                  <c:v>144.25</c:v>
                </c:pt>
                <c:pt idx="11">
                  <c:v>109.613</c:v>
                </c:pt>
                <c:pt idx="12">
                  <c:v>94.25</c:v>
                </c:pt>
                <c:pt idx="13">
                  <c:v>94.25</c:v>
                </c:pt>
                <c:pt idx="14">
                  <c:v>109.613</c:v>
                </c:pt>
                <c:pt idx="15">
                  <c:v>94.25</c:v>
                </c:pt>
                <c:pt idx="16">
                  <c:v>94.25</c:v>
                </c:pt>
                <c:pt idx="17">
                  <c:v>110.99</c:v>
                </c:pt>
                <c:pt idx="18">
                  <c:v>94.25</c:v>
                </c:pt>
                <c:pt idx="19">
                  <c:v>94.25</c:v>
                </c:pt>
                <c:pt idx="20">
                  <c:v>110.99</c:v>
                </c:pt>
                <c:pt idx="21">
                  <c:v>94.25</c:v>
                </c:pt>
                <c:pt idx="22">
                  <c:v>94.25</c:v>
                </c:pt>
                <c:pt idx="23">
                  <c:v>110.99</c:v>
                </c:pt>
                <c:pt idx="24">
                  <c:v>144.25</c:v>
                </c:pt>
                <c:pt idx="25">
                  <c:v>94.25</c:v>
                </c:pt>
                <c:pt idx="26">
                  <c:v>110.99</c:v>
                </c:pt>
                <c:pt idx="27">
                  <c:v>94.25</c:v>
                </c:pt>
                <c:pt idx="28">
                  <c:v>94.25</c:v>
                </c:pt>
                <c:pt idx="29">
                  <c:v>109.19</c:v>
                </c:pt>
                <c:pt idx="30">
                  <c:v>94.25</c:v>
                </c:pt>
                <c:pt idx="31">
                  <c:v>94.25</c:v>
                </c:pt>
                <c:pt idx="32">
                  <c:v>108.83</c:v>
                </c:pt>
                <c:pt idx="33">
                  <c:v>94.25</c:v>
                </c:pt>
                <c:pt idx="34">
                  <c:v>94.25</c:v>
                </c:pt>
                <c:pt idx="35">
                  <c:v>108.11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6208"/>
        <c:axId val="81967744"/>
      </c:lineChart>
      <c:catAx>
        <c:axId val="81966208"/>
        <c:scaling>
          <c:orientation val="minMax"/>
        </c:scaling>
        <c:delete val="0"/>
        <c:axPos val="b"/>
        <c:majorTickMark val="out"/>
        <c:minorTickMark val="none"/>
        <c:tickLblPos val="nextTo"/>
        <c:crossAx val="81967744"/>
        <c:crosses val="autoZero"/>
        <c:auto val="1"/>
        <c:lblAlgn val="ctr"/>
        <c:lblOffset val="100"/>
        <c:noMultiLvlLbl val="0"/>
      </c:catAx>
      <c:valAx>
        <c:axId val="819677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crossAx val="8196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90</xdr:row>
      <xdr:rowOff>0</xdr:rowOff>
    </xdr:from>
    <xdr:to>
      <xdr:col>12</xdr:col>
      <xdr:colOff>313765</xdr:colOff>
      <xdr:row>120</xdr:row>
      <xdr:rowOff>4482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="85" zoomScaleNormal="85" workbookViewId="0">
      <pane xSplit="3" ySplit="21" topLeftCell="D22" activePane="bottomRight" state="frozen"/>
      <selection pane="topRight" activeCell="D1" sqref="D1"/>
      <selection pane="bottomLeft" activeCell="A6" sqref="A6"/>
      <selection pane="bottomRight" activeCell="B76" sqref="B76"/>
    </sheetView>
  </sheetViews>
  <sheetFormatPr defaultRowHeight="11.25" x14ac:dyDescent="0.2"/>
  <cols>
    <col min="1" max="1" width="17" style="1" customWidth="1"/>
    <col min="2" max="2" width="23.5703125" style="1" customWidth="1"/>
    <col min="3" max="3" width="35" style="1" customWidth="1"/>
    <col min="4" max="4" width="10" style="1" customWidth="1"/>
    <col min="5" max="5" width="10.7109375" style="1" customWidth="1"/>
    <col min="6" max="6" width="10.5703125" style="1" customWidth="1"/>
    <col min="7" max="7" width="10.85546875" style="1" customWidth="1"/>
    <col min="8" max="9" width="10.5703125" style="1" customWidth="1"/>
    <col min="10" max="10" width="10.85546875" style="1" customWidth="1"/>
    <col min="11" max="13" width="10.5703125" style="1" customWidth="1"/>
    <col min="14" max="14" width="10.7109375" style="1" customWidth="1"/>
    <col min="15" max="15" width="10.42578125" style="1" customWidth="1"/>
    <col min="16" max="16" width="10.7109375" style="1" customWidth="1"/>
    <col min="17" max="17" width="11.5703125" style="1" customWidth="1"/>
    <col min="18" max="18" width="11.42578125" style="1" customWidth="1"/>
    <col min="19" max="20" width="10.7109375" style="1" bestFit="1" customWidth="1"/>
    <col min="21" max="21" width="11.7109375" style="1" customWidth="1"/>
    <col min="22" max="25" width="11.42578125" style="1" customWidth="1"/>
    <col min="26" max="26" width="11.5703125" style="1" customWidth="1"/>
    <col min="27" max="27" width="11.7109375" style="1" customWidth="1"/>
    <col min="28" max="28" width="11.5703125" style="1" customWidth="1"/>
    <col min="29" max="29" width="12.28515625" style="1" customWidth="1"/>
    <col min="30" max="30" width="11.7109375" style="1" customWidth="1"/>
    <col min="31" max="32" width="11.5703125" style="1" customWidth="1"/>
    <col min="33" max="33" width="11.7109375" style="1" customWidth="1"/>
    <col min="34" max="34" width="12" style="1" customWidth="1"/>
    <col min="35" max="35" width="11.7109375" style="1" customWidth="1"/>
    <col min="36" max="36" width="11.85546875" style="1" customWidth="1"/>
    <col min="37" max="37" width="11.7109375" style="1" customWidth="1"/>
    <col min="38" max="38" width="11.5703125" style="1" customWidth="1"/>
    <col min="39" max="40" width="11.7109375" style="1" customWidth="1"/>
    <col min="41" max="41" width="11.5703125" style="1" bestFit="1" customWidth="1"/>
    <col min="42" max="16384" width="9.140625" style="1"/>
  </cols>
  <sheetData>
    <row r="1" spans="1:41" x14ac:dyDescent="0.2">
      <c r="A1" s="1" t="s">
        <v>73</v>
      </c>
      <c r="AN1" s="68" t="s">
        <v>72</v>
      </c>
      <c r="AO1" s="68"/>
    </row>
    <row r="2" spans="1:41" x14ac:dyDescent="0.2">
      <c r="A2" s="8" t="s">
        <v>69</v>
      </c>
      <c r="B2" s="32" t="s">
        <v>62</v>
      </c>
      <c r="C2" s="64"/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3">
        <v>28</v>
      </c>
      <c r="AF2" s="13">
        <v>29</v>
      </c>
      <c r="AG2" s="13">
        <v>30</v>
      </c>
      <c r="AH2" s="13">
        <v>31</v>
      </c>
      <c r="AI2" s="13">
        <v>32</v>
      </c>
      <c r="AJ2" s="13">
        <v>33</v>
      </c>
      <c r="AK2" s="13">
        <v>34</v>
      </c>
      <c r="AL2" s="13">
        <v>35</v>
      </c>
      <c r="AM2" s="13">
        <v>36</v>
      </c>
      <c r="AN2" s="13" t="s">
        <v>70</v>
      </c>
      <c r="AO2" s="13" t="s">
        <v>71</v>
      </c>
    </row>
    <row r="3" spans="1:41" x14ac:dyDescent="0.2">
      <c r="A3" s="8"/>
      <c r="B3" s="71" t="s">
        <v>63</v>
      </c>
      <c r="C3" s="72"/>
      <c r="D3" s="14">
        <f t="shared" ref="D3:K3" si="0">D73</f>
        <v>50</v>
      </c>
      <c r="E3" s="14">
        <f t="shared" si="0"/>
        <v>50</v>
      </c>
      <c r="F3" s="14">
        <f t="shared" si="0"/>
        <v>53.2</v>
      </c>
      <c r="G3" s="14">
        <f t="shared" si="0"/>
        <v>58.2</v>
      </c>
      <c r="H3" s="14">
        <f t="shared" si="0"/>
        <v>73.2</v>
      </c>
      <c r="I3" s="14">
        <f t="shared" si="0"/>
        <v>76.850000000000009</v>
      </c>
      <c r="J3" s="14">
        <f t="shared" si="0"/>
        <v>85.350000000000009</v>
      </c>
      <c r="K3" s="14">
        <f t="shared" si="0"/>
        <v>85.350000000000009</v>
      </c>
      <c r="L3" s="14">
        <f t="shared" ref="L3:AM3" si="1">L73</f>
        <v>85.350000000000009</v>
      </c>
      <c r="M3" s="14">
        <f t="shared" si="1"/>
        <v>85.350000000000009</v>
      </c>
      <c r="N3" s="14">
        <f t="shared" si="1"/>
        <v>85.350000000000009</v>
      </c>
      <c r="O3" s="14">
        <f t="shared" si="1"/>
        <v>85.350000000000009</v>
      </c>
      <c r="P3" s="14">
        <f t="shared" si="1"/>
        <v>85.350000000000009</v>
      </c>
      <c r="Q3" s="14">
        <f t="shared" si="1"/>
        <v>85.350000000000009</v>
      </c>
      <c r="R3" s="14">
        <f t="shared" si="1"/>
        <v>85.350000000000009</v>
      </c>
      <c r="S3" s="14">
        <f t="shared" si="1"/>
        <v>93</v>
      </c>
      <c r="T3" s="14">
        <f t="shared" si="1"/>
        <v>93</v>
      </c>
      <c r="U3" s="14">
        <f t="shared" si="1"/>
        <v>93</v>
      </c>
      <c r="V3" s="14">
        <f t="shared" si="1"/>
        <v>93</v>
      </c>
      <c r="W3" s="14">
        <f t="shared" si="1"/>
        <v>93</v>
      </c>
      <c r="X3" s="14">
        <f t="shared" si="1"/>
        <v>93</v>
      </c>
      <c r="Y3" s="14">
        <f t="shared" si="1"/>
        <v>93</v>
      </c>
      <c r="Z3" s="14">
        <f t="shared" si="1"/>
        <v>93</v>
      </c>
      <c r="AA3" s="14">
        <f t="shared" si="1"/>
        <v>93</v>
      </c>
      <c r="AB3" s="14">
        <f t="shared" si="1"/>
        <v>93</v>
      </c>
      <c r="AC3" s="14">
        <f t="shared" si="1"/>
        <v>93</v>
      </c>
      <c r="AD3" s="14">
        <f t="shared" si="1"/>
        <v>93</v>
      </c>
      <c r="AE3" s="14">
        <f t="shared" si="1"/>
        <v>83</v>
      </c>
      <c r="AF3" s="14">
        <f t="shared" si="1"/>
        <v>83</v>
      </c>
      <c r="AG3" s="14">
        <f t="shared" si="1"/>
        <v>83</v>
      </c>
      <c r="AH3" s="14">
        <f t="shared" si="1"/>
        <v>83</v>
      </c>
      <c r="AI3" s="14">
        <f t="shared" si="1"/>
        <v>83</v>
      </c>
      <c r="AJ3" s="14">
        <f t="shared" si="1"/>
        <v>77</v>
      </c>
      <c r="AK3" s="14">
        <f t="shared" si="1"/>
        <v>77</v>
      </c>
      <c r="AL3" s="14">
        <f t="shared" si="1"/>
        <v>77</v>
      </c>
      <c r="AM3" s="14">
        <f t="shared" si="1"/>
        <v>77</v>
      </c>
      <c r="AN3" s="13">
        <f>SUM(P3:AA3)</f>
        <v>1093.05</v>
      </c>
      <c r="AO3" s="13">
        <f>SUM(AB3:AM3)</f>
        <v>1002</v>
      </c>
    </row>
    <row r="4" spans="1:41" x14ac:dyDescent="0.2">
      <c r="A4" s="8"/>
      <c r="B4" s="71" t="s">
        <v>64</v>
      </c>
      <c r="C4" s="72"/>
      <c r="D4" s="14">
        <f>D21</f>
        <v>43.5</v>
      </c>
      <c r="E4" s="14">
        <f>E21</f>
        <v>43.5</v>
      </c>
      <c r="F4" s="14">
        <f t="shared" ref="F4:K4" si="2">F21</f>
        <v>74.441999999999993</v>
      </c>
      <c r="G4" s="14">
        <f t="shared" si="2"/>
        <v>79.75</v>
      </c>
      <c r="H4" s="14">
        <f t="shared" si="2"/>
        <v>79.75</v>
      </c>
      <c r="I4" s="14">
        <f t="shared" si="2"/>
        <v>106.745</v>
      </c>
      <c r="J4" s="14">
        <f t="shared" si="2"/>
        <v>94.25</v>
      </c>
      <c r="K4" s="14">
        <f t="shared" si="2"/>
        <v>94.25</v>
      </c>
      <c r="L4" s="14">
        <f t="shared" ref="L4:AM4" si="3">L21</f>
        <v>109.613</v>
      </c>
      <c r="M4" s="14">
        <f t="shared" si="3"/>
        <v>94.25</v>
      </c>
      <c r="N4" s="14">
        <f t="shared" si="3"/>
        <v>144.25</v>
      </c>
      <c r="O4" s="14">
        <f t="shared" si="3"/>
        <v>109.613</v>
      </c>
      <c r="P4" s="14">
        <f t="shared" si="3"/>
        <v>94.25</v>
      </c>
      <c r="Q4" s="14">
        <f t="shared" si="3"/>
        <v>94.25</v>
      </c>
      <c r="R4" s="14">
        <f t="shared" si="3"/>
        <v>109.613</v>
      </c>
      <c r="S4" s="14">
        <f t="shared" si="3"/>
        <v>94.25</v>
      </c>
      <c r="T4" s="14">
        <f t="shared" si="3"/>
        <v>94.25</v>
      </c>
      <c r="U4" s="14">
        <f t="shared" si="3"/>
        <v>110.99</v>
      </c>
      <c r="V4" s="14">
        <f t="shared" si="3"/>
        <v>94.25</v>
      </c>
      <c r="W4" s="14">
        <f t="shared" si="3"/>
        <v>94.25</v>
      </c>
      <c r="X4" s="14">
        <f t="shared" si="3"/>
        <v>110.99</v>
      </c>
      <c r="Y4" s="14">
        <f t="shared" si="3"/>
        <v>94.25</v>
      </c>
      <c r="Z4" s="14">
        <f t="shared" si="3"/>
        <v>94.25</v>
      </c>
      <c r="AA4" s="14">
        <f t="shared" si="3"/>
        <v>110.99</v>
      </c>
      <c r="AB4" s="14">
        <f t="shared" si="3"/>
        <v>144.25</v>
      </c>
      <c r="AC4" s="14">
        <f t="shared" si="3"/>
        <v>94.25</v>
      </c>
      <c r="AD4" s="14">
        <f t="shared" si="3"/>
        <v>110.99</v>
      </c>
      <c r="AE4" s="14">
        <f t="shared" si="3"/>
        <v>94.25</v>
      </c>
      <c r="AF4" s="14">
        <f t="shared" si="3"/>
        <v>94.25</v>
      </c>
      <c r="AG4" s="14">
        <f t="shared" si="3"/>
        <v>109.19</v>
      </c>
      <c r="AH4" s="14">
        <f t="shared" si="3"/>
        <v>94.25</v>
      </c>
      <c r="AI4" s="14">
        <f t="shared" si="3"/>
        <v>94.25</v>
      </c>
      <c r="AJ4" s="14">
        <f t="shared" si="3"/>
        <v>108.83</v>
      </c>
      <c r="AK4" s="14">
        <f t="shared" si="3"/>
        <v>94.25</v>
      </c>
      <c r="AL4" s="14">
        <f t="shared" si="3"/>
        <v>94.25</v>
      </c>
      <c r="AM4" s="14">
        <f t="shared" si="3"/>
        <v>108.11</v>
      </c>
      <c r="AN4" s="13">
        <f>SUM(P4:AA4)</f>
        <v>1196.5829999999999</v>
      </c>
      <c r="AO4" s="13">
        <f>SUM(AB4:AM4)</f>
        <v>1241.1200000000001</v>
      </c>
    </row>
    <row r="5" spans="1:41" x14ac:dyDescent="0.2">
      <c r="A5" s="8"/>
      <c r="B5" s="71" t="s">
        <v>65</v>
      </c>
      <c r="C5" s="72"/>
      <c r="D5" s="14">
        <f t="shared" ref="D5:AM5" si="4">D3-D4</f>
        <v>6.5</v>
      </c>
      <c r="E5" s="14">
        <f t="shared" si="4"/>
        <v>6.5</v>
      </c>
      <c r="F5" s="14">
        <f t="shared" si="4"/>
        <v>-21.24199999999999</v>
      </c>
      <c r="G5" s="14">
        <f t="shared" si="4"/>
        <v>-21.549999999999997</v>
      </c>
      <c r="H5" s="14">
        <f t="shared" si="4"/>
        <v>-6.5499999999999972</v>
      </c>
      <c r="I5" s="14">
        <f t="shared" si="4"/>
        <v>-29.894999999999996</v>
      </c>
      <c r="J5" s="14">
        <f t="shared" si="4"/>
        <v>-8.8999999999999915</v>
      </c>
      <c r="K5" s="14">
        <f t="shared" si="4"/>
        <v>-8.8999999999999915</v>
      </c>
      <c r="L5" s="14">
        <f t="shared" si="4"/>
        <v>-24.262999999999991</v>
      </c>
      <c r="M5" s="14">
        <f t="shared" si="4"/>
        <v>-8.8999999999999915</v>
      </c>
      <c r="N5" s="14">
        <f t="shared" si="4"/>
        <v>-58.899999999999991</v>
      </c>
      <c r="O5" s="14">
        <f t="shared" si="4"/>
        <v>-24.262999999999991</v>
      </c>
      <c r="P5" s="14">
        <f t="shared" si="4"/>
        <v>-8.8999999999999915</v>
      </c>
      <c r="Q5" s="14">
        <f t="shared" si="4"/>
        <v>-8.8999999999999915</v>
      </c>
      <c r="R5" s="14">
        <f t="shared" si="4"/>
        <v>-24.262999999999991</v>
      </c>
      <c r="S5" s="14">
        <f t="shared" si="4"/>
        <v>-1.25</v>
      </c>
      <c r="T5" s="14">
        <f t="shared" si="4"/>
        <v>-1.25</v>
      </c>
      <c r="U5" s="14">
        <f t="shared" si="4"/>
        <v>-17.989999999999995</v>
      </c>
      <c r="V5" s="14">
        <f t="shared" si="4"/>
        <v>-1.25</v>
      </c>
      <c r="W5" s="14">
        <f t="shared" si="4"/>
        <v>-1.25</v>
      </c>
      <c r="X5" s="14">
        <f t="shared" si="4"/>
        <v>-17.989999999999995</v>
      </c>
      <c r="Y5" s="14">
        <f t="shared" si="4"/>
        <v>-1.25</v>
      </c>
      <c r="Z5" s="14">
        <f t="shared" si="4"/>
        <v>-1.25</v>
      </c>
      <c r="AA5" s="14">
        <f t="shared" si="4"/>
        <v>-17.989999999999995</v>
      </c>
      <c r="AB5" s="14">
        <f t="shared" si="4"/>
        <v>-51.25</v>
      </c>
      <c r="AC5" s="14">
        <f t="shared" si="4"/>
        <v>-1.25</v>
      </c>
      <c r="AD5" s="14">
        <f t="shared" si="4"/>
        <v>-17.989999999999995</v>
      </c>
      <c r="AE5" s="14">
        <f t="shared" si="4"/>
        <v>-11.25</v>
      </c>
      <c r="AF5" s="14">
        <f t="shared" si="4"/>
        <v>-11.25</v>
      </c>
      <c r="AG5" s="14">
        <f t="shared" si="4"/>
        <v>-26.189999999999998</v>
      </c>
      <c r="AH5" s="14">
        <f t="shared" si="4"/>
        <v>-11.25</v>
      </c>
      <c r="AI5" s="14">
        <f t="shared" si="4"/>
        <v>-11.25</v>
      </c>
      <c r="AJ5" s="14">
        <f t="shared" si="4"/>
        <v>-31.83</v>
      </c>
      <c r="AK5" s="14">
        <f t="shared" si="4"/>
        <v>-17.25</v>
      </c>
      <c r="AL5" s="14">
        <f t="shared" si="4"/>
        <v>-17.25</v>
      </c>
      <c r="AM5" s="14">
        <f t="shared" si="4"/>
        <v>-31.11</v>
      </c>
      <c r="AN5" s="13">
        <f>SUM(P5:AA5)</f>
        <v>-103.53299999999996</v>
      </c>
      <c r="AO5" s="13">
        <f>SUM(AB5:AM5)</f>
        <v>-239.12</v>
      </c>
    </row>
    <row r="6" spans="1:41" x14ac:dyDescent="0.2">
      <c r="A6" s="8"/>
      <c r="B6" s="73" t="s">
        <v>68</v>
      </c>
      <c r="C6" s="74"/>
      <c r="D6" s="14">
        <f t="shared" ref="D6:AM6" si="5">D5</f>
        <v>6.5</v>
      </c>
      <c r="E6" s="14">
        <f t="shared" si="5"/>
        <v>6.5</v>
      </c>
      <c r="F6" s="14">
        <f t="shared" si="5"/>
        <v>-21.24199999999999</v>
      </c>
      <c r="G6" s="14">
        <f t="shared" si="5"/>
        <v>-21.549999999999997</v>
      </c>
      <c r="H6" s="14">
        <f t="shared" si="5"/>
        <v>-6.5499999999999972</v>
      </c>
      <c r="I6" s="14">
        <f t="shared" si="5"/>
        <v>-29.894999999999996</v>
      </c>
      <c r="J6" s="14">
        <f t="shared" si="5"/>
        <v>-8.8999999999999915</v>
      </c>
      <c r="K6" s="14">
        <f t="shared" si="5"/>
        <v>-8.8999999999999915</v>
      </c>
      <c r="L6" s="14">
        <f t="shared" si="5"/>
        <v>-24.262999999999991</v>
      </c>
      <c r="M6" s="14">
        <f t="shared" si="5"/>
        <v>-8.8999999999999915</v>
      </c>
      <c r="N6" s="14">
        <f t="shared" si="5"/>
        <v>-58.899999999999991</v>
      </c>
      <c r="O6" s="14">
        <f t="shared" si="5"/>
        <v>-24.262999999999991</v>
      </c>
      <c r="P6" s="14">
        <f t="shared" si="5"/>
        <v>-8.8999999999999915</v>
      </c>
      <c r="Q6" s="14">
        <f t="shared" si="5"/>
        <v>-8.8999999999999915</v>
      </c>
      <c r="R6" s="14">
        <f t="shared" si="5"/>
        <v>-24.262999999999991</v>
      </c>
      <c r="S6" s="14">
        <f t="shared" si="5"/>
        <v>-1.25</v>
      </c>
      <c r="T6" s="14">
        <f t="shared" si="5"/>
        <v>-1.25</v>
      </c>
      <c r="U6" s="14">
        <f t="shared" si="5"/>
        <v>-17.989999999999995</v>
      </c>
      <c r="V6" s="14">
        <f t="shared" si="5"/>
        <v>-1.25</v>
      </c>
      <c r="W6" s="14">
        <f t="shared" si="5"/>
        <v>-1.25</v>
      </c>
      <c r="X6" s="14">
        <f t="shared" si="5"/>
        <v>-17.989999999999995</v>
      </c>
      <c r="Y6" s="14">
        <f t="shared" si="5"/>
        <v>-1.25</v>
      </c>
      <c r="Z6" s="14">
        <f t="shared" si="5"/>
        <v>-1.25</v>
      </c>
      <c r="AA6" s="14">
        <f t="shared" si="5"/>
        <v>-17.989999999999995</v>
      </c>
      <c r="AB6" s="14">
        <f t="shared" si="5"/>
        <v>-51.25</v>
      </c>
      <c r="AC6" s="14">
        <f t="shared" si="5"/>
        <v>-1.25</v>
      </c>
      <c r="AD6" s="14">
        <f t="shared" si="5"/>
        <v>-17.989999999999995</v>
      </c>
      <c r="AE6" s="14">
        <f t="shared" si="5"/>
        <v>-11.25</v>
      </c>
      <c r="AF6" s="14">
        <f t="shared" si="5"/>
        <v>-11.25</v>
      </c>
      <c r="AG6" s="14">
        <f t="shared" si="5"/>
        <v>-26.189999999999998</v>
      </c>
      <c r="AH6" s="14">
        <f t="shared" si="5"/>
        <v>-11.25</v>
      </c>
      <c r="AI6" s="14">
        <f t="shared" si="5"/>
        <v>-11.25</v>
      </c>
      <c r="AJ6" s="14">
        <f t="shared" si="5"/>
        <v>-31.83</v>
      </c>
      <c r="AK6" s="14">
        <f t="shared" si="5"/>
        <v>-17.25</v>
      </c>
      <c r="AL6" s="14">
        <f t="shared" si="5"/>
        <v>-17.25</v>
      </c>
      <c r="AM6" s="14">
        <f t="shared" si="5"/>
        <v>-31.11</v>
      </c>
      <c r="AN6" s="13">
        <f>SUM(P6:AA6)</f>
        <v>-103.53299999999996</v>
      </c>
      <c r="AO6" s="13">
        <f>SUM(AB6:AM6)</f>
        <v>-239.12</v>
      </c>
    </row>
    <row r="7" spans="1:41" x14ac:dyDescent="0.2">
      <c r="A7" s="8"/>
      <c r="B7" s="73" t="s">
        <v>83</v>
      </c>
      <c r="C7" s="74"/>
      <c r="D7" s="40">
        <f>D6</f>
        <v>6.5</v>
      </c>
      <c r="E7" s="41">
        <f>E6+D7</f>
        <v>13</v>
      </c>
      <c r="F7" s="41">
        <f t="shared" ref="F7:AM7" si="6">F6+E7</f>
        <v>-8.2419999999999902</v>
      </c>
      <c r="G7" s="41">
        <f t="shared" si="6"/>
        <v>-29.791999999999987</v>
      </c>
      <c r="H7" s="41">
        <f t="shared" si="6"/>
        <v>-36.341999999999985</v>
      </c>
      <c r="I7" s="41">
        <f t="shared" si="6"/>
        <v>-66.236999999999981</v>
      </c>
      <c r="J7" s="41">
        <f t="shared" si="6"/>
        <v>-75.136999999999972</v>
      </c>
      <c r="K7" s="41">
        <f t="shared" si="6"/>
        <v>-84.036999999999964</v>
      </c>
      <c r="L7" s="41">
        <f t="shared" si="6"/>
        <v>-108.29999999999995</v>
      </c>
      <c r="M7" s="41">
        <f>M6+L7</f>
        <v>-117.19999999999995</v>
      </c>
      <c r="N7" s="41">
        <f t="shared" si="6"/>
        <v>-176.09999999999994</v>
      </c>
      <c r="O7" s="41">
        <f t="shared" si="6"/>
        <v>-200.36299999999994</v>
      </c>
      <c r="P7" s="41">
        <f t="shared" si="6"/>
        <v>-209.26299999999992</v>
      </c>
      <c r="Q7" s="41">
        <f t="shared" si="6"/>
        <v>-218.1629999999999</v>
      </c>
      <c r="R7" s="41">
        <f t="shared" si="6"/>
        <v>-242.42599999999987</v>
      </c>
      <c r="S7" s="41">
        <f t="shared" si="6"/>
        <v>-243.67599999999987</v>
      </c>
      <c r="T7" s="41">
        <f t="shared" si="6"/>
        <v>-244.92599999999987</v>
      </c>
      <c r="U7" s="41">
        <f t="shared" si="6"/>
        <v>-262.91599999999988</v>
      </c>
      <c r="V7" s="41">
        <f t="shared" si="6"/>
        <v>-264.16599999999988</v>
      </c>
      <c r="W7" s="41">
        <f t="shared" si="6"/>
        <v>-265.41599999999988</v>
      </c>
      <c r="X7" s="41">
        <f t="shared" si="6"/>
        <v>-283.40599999999989</v>
      </c>
      <c r="Y7" s="41">
        <f t="shared" si="6"/>
        <v>-284.65599999999989</v>
      </c>
      <c r="Z7" s="41">
        <f t="shared" si="6"/>
        <v>-285.90599999999989</v>
      </c>
      <c r="AA7" s="41">
        <f t="shared" si="6"/>
        <v>-303.8959999999999</v>
      </c>
      <c r="AB7" s="41">
        <f t="shared" si="6"/>
        <v>-355.1459999999999</v>
      </c>
      <c r="AC7" s="41">
        <f t="shared" si="6"/>
        <v>-356.3959999999999</v>
      </c>
      <c r="AD7" s="41">
        <f t="shared" si="6"/>
        <v>-374.38599999999991</v>
      </c>
      <c r="AE7" s="41">
        <f t="shared" si="6"/>
        <v>-385.63599999999991</v>
      </c>
      <c r="AF7" s="41">
        <f t="shared" si="6"/>
        <v>-396.88599999999991</v>
      </c>
      <c r="AG7" s="41">
        <f t="shared" si="6"/>
        <v>-423.07599999999991</v>
      </c>
      <c r="AH7" s="41">
        <f t="shared" si="6"/>
        <v>-434.32599999999991</v>
      </c>
      <c r="AI7" s="41">
        <f t="shared" si="6"/>
        <v>-445.57599999999991</v>
      </c>
      <c r="AJ7" s="41">
        <f t="shared" si="6"/>
        <v>-477.40599999999989</v>
      </c>
      <c r="AK7" s="41">
        <f t="shared" si="6"/>
        <v>-494.65599999999989</v>
      </c>
      <c r="AL7" s="41">
        <f t="shared" si="6"/>
        <v>-511.90599999999989</v>
      </c>
      <c r="AM7" s="41">
        <f t="shared" si="6"/>
        <v>-543.01599999999985</v>
      </c>
      <c r="AN7" s="13">
        <f>SUM(P7:AA7)</f>
        <v>-3108.8159999999989</v>
      </c>
      <c r="AO7" s="13"/>
    </row>
    <row r="8" spans="1:41" x14ac:dyDescent="0.2">
      <c r="A8" s="8"/>
      <c r="B8" s="73" t="s">
        <v>66</v>
      </c>
      <c r="C8" s="74"/>
      <c r="D8" s="14">
        <v>0</v>
      </c>
      <c r="E8" s="14">
        <f>D9</f>
        <v>6.5</v>
      </c>
      <c r="F8" s="14">
        <f t="shared" ref="F8:AM8" si="7">E9</f>
        <v>13</v>
      </c>
      <c r="G8" s="14">
        <f t="shared" si="7"/>
        <v>-8.2419999999999902</v>
      </c>
      <c r="H8" s="14">
        <f t="shared" si="7"/>
        <v>-29.791999999999987</v>
      </c>
      <c r="I8" s="14">
        <f t="shared" si="7"/>
        <v>-36.341999999999985</v>
      </c>
      <c r="J8" s="14">
        <f t="shared" si="7"/>
        <v>-66.236999999999981</v>
      </c>
      <c r="K8" s="14">
        <f t="shared" si="7"/>
        <v>-75.136999999999972</v>
      </c>
      <c r="L8" s="14">
        <f t="shared" si="7"/>
        <v>-84.036999999999964</v>
      </c>
      <c r="M8" s="14">
        <f t="shared" si="7"/>
        <v>-108.29999999999995</v>
      </c>
      <c r="N8" s="14">
        <f t="shared" si="7"/>
        <v>-117.19999999999995</v>
      </c>
      <c r="O8" s="14">
        <f t="shared" si="7"/>
        <v>-176.09999999999994</v>
      </c>
      <c r="P8" s="14">
        <f t="shared" si="7"/>
        <v>-200.36299999999994</v>
      </c>
      <c r="Q8" s="14">
        <f t="shared" si="7"/>
        <v>-209.26299999999992</v>
      </c>
      <c r="R8" s="14">
        <f t="shared" si="7"/>
        <v>-218.1629999999999</v>
      </c>
      <c r="S8" s="14">
        <f t="shared" si="7"/>
        <v>-242.42599999999987</v>
      </c>
      <c r="T8" s="14">
        <f t="shared" si="7"/>
        <v>-243.67599999999987</v>
      </c>
      <c r="U8" s="14">
        <f t="shared" si="7"/>
        <v>-244.92599999999987</v>
      </c>
      <c r="V8" s="14">
        <f t="shared" si="7"/>
        <v>-262.91599999999988</v>
      </c>
      <c r="W8" s="14">
        <f t="shared" si="7"/>
        <v>-264.16599999999988</v>
      </c>
      <c r="X8" s="14">
        <f t="shared" si="7"/>
        <v>-265.41599999999988</v>
      </c>
      <c r="Y8" s="14">
        <f t="shared" si="7"/>
        <v>-283.40599999999989</v>
      </c>
      <c r="Z8" s="14">
        <f t="shared" si="7"/>
        <v>-284.65599999999989</v>
      </c>
      <c r="AA8" s="14">
        <f t="shared" si="7"/>
        <v>-285.90599999999989</v>
      </c>
      <c r="AB8" s="14">
        <f t="shared" si="7"/>
        <v>-303.8959999999999</v>
      </c>
      <c r="AC8" s="14">
        <f t="shared" si="7"/>
        <v>-355.1459999999999</v>
      </c>
      <c r="AD8" s="14">
        <f t="shared" si="7"/>
        <v>-356.3959999999999</v>
      </c>
      <c r="AE8" s="14">
        <f t="shared" si="7"/>
        <v>-374.38599999999991</v>
      </c>
      <c r="AF8" s="14">
        <f t="shared" si="7"/>
        <v>-385.63599999999991</v>
      </c>
      <c r="AG8" s="14">
        <f t="shared" si="7"/>
        <v>-396.88599999999991</v>
      </c>
      <c r="AH8" s="14">
        <f t="shared" si="7"/>
        <v>-423.07599999999991</v>
      </c>
      <c r="AI8" s="14">
        <f t="shared" si="7"/>
        <v>-434.32599999999991</v>
      </c>
      <c r="AJ8" s="14">
        <f t="shared" si="7"/>
        <v>-445.57599999999991</v>
      </c>
      <c r="AK8" s="14">
        <f t="shared" si="7"/>
        <v>-477.40599999999989</v>
      </c>
      <c r="AL8" s="14">
        <f t="shared" si="7"/>
        <v>-494.65599999999989</v>
      </c>
      <c r="AM8" s="14">
        <f t="shared" si="7"/>
        <v>-511.90599999999989</v>
      </c>
      <c r="AN8" s="13">
        <f>O9</f>
        <v>-200.36299999999994</v>
      </c>
      <c r="AO8" s="13">
        <f>AN9</f>
        <v>-303.8959999999999</v>
      </c>
    </row>
    <row r="9" spans="1:41" ht="10.5" customHeight="1" thickBot="1" x14ac:dyDescent="0.25">
      <c r="A9" s="8"/>
      <c r="B9" s="69" t="s">
        <v>67</v>
      </c>
      <c r="C9" s="70"/>
      <c r="D9" s="16">
        <f>D8+D5</f>
        <v>6.5</v>
      </c>
      <c r="E9" s="16">
        <f>E8+E5</f>
        <v>13</v>
      </c>
      <c r="F9" s="16">
        <f t="shared" ref="F9:K9" si="8">F8+F5</f>
        <v>-8.2419999999999902</v>
      </c>
      <c r="G9" s="16">
        <f t="shared" si="8"/>
        <v>-29.791999999999987</v>
      </c>
      <c r="H9" s="16">
        <f t="shared" si="8"/>
        <v>-36.341999999999985</v>
      </c>
      <c r="I9" s="16">
        <f t="shared" si="8"/>
        <v>-66.236999999999981</v>
      </c>
      <c r="J9" s="16">
        <f t="shared" si="8"/>
        <v>-75.136999999999972</v>
      </c>
      <c r="K9" s="16">
        <f t="shared" si="8"/>
        <v>-84.036999999999964</v>
      </c>
      <c r="L9" s="16">
        <f t="shared" ref="L9:AM9" si="9">L8+L5</f>
        <v>-108.29999999999995</v>
      </c>
      <c r="M9" s="16">
        <f t="shared" si="9"/>
        <v>-117.19999999999995</v>
      </c>
      <c r="N9" s="16">
        <f t="shared" si="9"/>
        <v>-176.09999999999994</v>
      </c>
      <c r="O9" s="16">
        <f t="shared" si="9"/>
        <v>-200.36299999999994</v>
      </c>
      <c r="P9" s="16">
        <f t="shared" si="9"/>
        <v>-209.26299999999992</v>
      </c>
      <c r="Q9" s="16">
        <f t="shared" si="9"/>
        <v>-218.1629999999999</v>
      </c>
      <c r="R9" s="16">
        <f t="shared" si="9"/>
        <v>-242.42599999999987</v>
      </c>
      <c r="S9" s="16">
        <f t="shared" si="9"/>
        <v>-243.67599999999987</v>
      </c>
      <c r="T9" s="16">
        <f t="shared" si="9"/>
        <v>-244.92599999999987</v>
      </c>
      <c r="U9" s="16">
        <f t="shared" si="9"/>
        <v>-262.91599999999988</v>
      </c>
      <c r="V9" s="16">
        <f t="shared" si="9"/>
        <v>-264.16599999999988</v>
      </c>
      <c r="W9" s="16">
        <f t="shared" si="9"/>
        <v>-265.41599999999988</v>
      </c>
      <c r="X9" s="16">
        <f t="shared" si="9"/>
        <v>-283.40599999999989</v>
      </c>
      <c r="Y9" s="16">
        <f t="shared" si="9"/>
        <v>-284.65599999999989</v>
      </c>
      <c r="Z9" s="16">
        <f t="shared" si="9"/>
        <v>-285.90599999999989</v>
      </c>
      <c r="AA9" s="16">
        <f t="shared" si="9"/>
        <v>-303.8959999999999</v>
      </c>
      <c r="AB9" s="16">
        <f t="shared" si="9"/>
        <v>-355.1459999999999</v>
      </c>
      <c r="AC9" s="16">
        <f t="shared" si="9"/>
        <v>-356.3959999999999</v>
      </c>
      <c r="AD9" s="16">
        <f t="shared" si="9"/>
        <v>-374.38599999999991</v>
      </c>
      <c r="AE9" s="16">
        <f t="shared" si="9"/>
        <v>-385.63599999999991</v>
      </c>
      <c r="AF9" s="16">
        <f t="shared" si="9"/>
        <v>-396.88599999999991</v>
      </c>
      <c r="AG9" s="16">
        <f t="shared" si="9"/>
        <v>-423.07599999999991</v>
      </c>
      <c r="AH9" s="16">
        <f t="shared" si="9"/>
        <v>-434.32599999999991</v>
      </c>
      <c r="AI9" s="16">
        <f t="shared" si="9"/>
        <v>-445.57599999999991</v>
      </c>
      <c r="AJ9" s="16">
        <f t="shared" si="9"/>
        <v>-477.40599999999989</v>
      </c>
      <c r="AK9" s="16">
        <f t="shared" si="9"/>
        <v>-494.65599999999989</v>
      </c>
      <c r="AL9" s="16">
        <f t="shared" si="9"/>
        <v>-511.90599999999989</v>
      </c>
      <c r="AM9" s="16">
        <f t="shared" si="9"/>
        <v>-543.01599999999985</v>
      </c>
      <c r="AN9" s="15">
        <f>AN5+AN8</f>
        <v>-303.8959999999999</v>
      </c>
      <c r="AO9" s="15">
        <f>AO5+AO8</f>
        <v>-543.01599999999985</v>
      </c>
    </row>
    <row r="10" spans="1:41" ht="10.5" customHeight="1" thickTop="1" x14ac:dyDescent="0.2">
      <c r="A10" s="8"/>
      <c r="B10" s="29" t="s">
        <v>75</v>
      </c>
      <c r="C10" s="30"/>
      <c r="D10" s="31">
        <f>D6/(1+($D$13)/12)^D2</f>
        <v>2.1081081081081079</v>
      </c>
      <c r="E10" s="31">
        <f>E6/(1+($D$13)/12)^E2</f>
        <v>0.68371073776479185</v>
      </c>
      <c r="F10" s="31">
        <f>F6/(1+($D$13)/12)^F2</f>
        <v>-0.72465946735632603</v>
      </c>
      <c r="G10" s="31">
        <f>G6/(1+($D$13)/12)^G2</f>
        <v>-0.23843245057388343</v>
      </c>
      <c r="H10" s="31">
        <f t="shared" ref="E10:AM10" si="10">H6/(1+($D$13)/12)^H2</f>
        <v>-2.3503844754633761E-2</v>
      </c>
      <c r="I10" s="31">
        <f t="shared" si="10"/>
        <v>-3.4791703186619838E-2</v>
      </c>
      <c r="J10" s="31">
        <f t="shared" si="10"/>
        <v>-3.3592835286846271E-3</v>
      </c>
      <c r="K10" s="31">
        <f t="shared" si="10"/>
        <v>-1.0894973606544736E-3</v>
      </c>
      <c r="L10" s="31">
        <f t="shared" si="10"/>
        <v>-9.6329697400156103E-4</v>
      </c>
      <c r="M10" s="31">
        <f>M6/(1+($D$13)/12)^M2</f>
        <v>-1.1460016065320978E-4</v>
      </c>
      <c r="N10" s="31">
        <f t="shared" si="10"/>
        <v>-2.4597447175732986E-4</v>
      </c>
      <c r="O10" s="31">
        <f t="shared" si="10"/>
        <v>-3.2862360987003681E-5</v>
      </c>
      <c r="P10" s="31">
        <f t="shared" si="10"/>
        <v>-3.9095231794512957E-6</v>
      </c>
      <c r="Q10" s="31">
        <f t="shared" si="10"/>
        <v>-1.2679534636058257E-6</v>
      </c>
      <c r="R10" s="31">
        <f t="shared" si="10"/>
        <v>-1.1210818665339143E-6</v>
      </c>
      <c r="S10" s="31">
        <f t="shared" si="10"/>
        <v>-1.8731923034860912E-8</v>
      </c>
      <c r="T10" s="31">
        <f t="shared" si="10"/>
        <v>-6.0752182815765114E-9</v>
      </c>
      <c r="U10" s="31">
        <f t="shared" si="10"/>
        <v>-2.8357148597334852E-8</v>
      </c>
      <c r="V10" s="31">
        <f t="shared" si="10"/>
        <v>-6.3902953436597341E-10</v>
      </c>
      <c r="W10" s="31">
        <f t="shared" si="10"/>
        <v>-2.0725282195653194E-10</v>
      </c>
      <c r="X10" s="31">
        <f t="shared" si="10"/>
        <v>-9.6738895576164547E-10</v>
      </c>
      <c r="Y10" s="31">
        <f t="shared" si="10"/>
        <v>-2.1800150739036228E-11</v>
      </c>
      <c r="Z10" s="31">
        <f t="shared" si="10"/>
        <v>-7.0703191586063446E-12</v>
      </c>
      <c r="AA10" s="31">
        <f t="shared" si="10"/>
        <v>-3.3001956755890537E-11</v>
      </c>
      <c r="AB10" s="31">
        <f t="shared" si="10"/>
        <v>-3.0491719731491493E-11</v>
      </c>
      <c r="AC10" s="31">
        <f t="shared" si="10"/>
        <v>-2.4120015608299142E-13</v>
      </c>
      <c r="AD10" s="31">
        <f t="shared" si="10"/>
        <v>-1.1258441015177548E-12</v>
      </c>
      <c r="AE10" s="31">
        <f t="shared" si="10"/>
        <v>-2.2833849692005616E-13</v>
      </c>
      <c r="AF10" s="31">
        <f t="shared" si="10"/>
        <v>-7.4055728730829004E-14</v>
      </c>
      <c r="AG10" s="31">
        <f t="shared" si="10"/>
        <v>-5.5914076697957816E-14</v>
      </c>
      <c r="AH10" s="31">
        <f t="shared" si="10"/>
        <v>-7.7896456809637544E-15</v>
      </c>
      <c r="AI10" s="31">
        <f t="shared" si="10"/>
        <v>-2.5263715722044605E-15</v>
      </c>
      <c r="AJ10" s="31">
        <f t="shared" si="10"/>
        <v>-2.3182531789050224E-15</v>
      </c>
      <c r="AK10" s="31">
        <f t="shared" si="10"/>
        <v>-4.0746737994356817E-16</v>
      </c>
      <c r="AL10" s="31">
        <f t="shared" si="10"/>
        <v>-1.3215158268440048E-16</v>
      </c>
      <c r="AM10" s="31">
        <f t="shared" si="10"/>
        <v>-7.729702913864534E-17</v>
      </c>
      <c r="AN10" s="10"/>
      <c r="AO10" s="10"/>
    </row>
    <row r="11" spans="1:41" ht="10.5" customHeight="1" x14ac:dyDescent="0.2">
      <c r="A11" s="8"/>
      <c r="B11" s="32" t="s">
        <v>76</v>
      </c>
      <c r="C11" s="33"/>
      <c r="D11" s="34">
        <f>SUM(D5:AM5)</f>
        <v>-543.01599999999985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10"/>
      <c r="AO11" s="10"/>
    </row>
    <row r="12" spans="1:41" ht="10.5" customHeight="1" x14ac:dyDescent="0.2">
      <c r="A12" s="8"/>
      <c r="B12" s="32" t="s">
        <v>77</v>
      </c>
      <c r="C12" s="33"/>
      <c r="D12" s="34">
        <f>IRR(D6:AM6,17%)*12</f>
        <v>11.993153598248767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10"/>
      <c r="AO12" s="10"/>
    </row>
    <row r="13" spans="1:41" ht="10.5" customHeight="1" x14ac:dyDescent="0.2">
      <c r="A13" s="8"/>
      <c r="B13" s="32" t="s">
        <v>78</v>
      </c>
      <c r="C13" s="33"/>
      <c r="D13" s="31">
        <v>25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10"/>
      <c r="AO13" s="10"/>
    </row>
    <row r="14" spans="1:41" ht="10.5" customHeight="1" x14ac:dyDescent="0.2">
      <c r="A14" s="8"/>
      <c r="B14" s="35" t="s">
        <v>79</v>
      </c>
      <c r="C14" s="30"/>
      <c r="D14" s="31">
        <f t="shared" ref="D14:AM14" si="11">IF(D9&gt;=0,D2,"")</f>
        <v>1</v>
      </c>
      <c r="E14" s="31">
        <f t="shared" si="11"/>
        <v>2</v>
      </c>
      <c r="F14" s="31" t="str">
        <f t="shared" si="11"/>
        <v/>
      </c>
      <c r="G14" s="31" t="str">
        <f>IF(G9&gt;=0,G2,"")</f>
        <v/>
      </c>
      <c r="H14" s="31" t="str">
        <f t="shared" si="11"/>
        <v/>
      </c>
      <c r="I14" s="31" t="str">
        <f t="shared" si="11"/>
        <v/>
      </c>
      <c r="J14" s="31" t="str">
        <f t="shared" si="11"/>
        <v/>
      </c>
      <c r="K14" s="31" t="str">
        <f t="shared" si="11"/>
        <v/>
      </c>
      <c r="L14" s="31" t="str">
        <f t="shared" si="11"/>
        <v/>
      </c>
      <c r="M14" s="31" t="str">
        <f t="shared" si="11"/>
        <v/>
      </c>
      <c r="N14" s="31" t="str">
        <f t="shared" si="11"/>
        <v/>
      </c>
      <c r="O14" s="31" t="str">
        <f t="shared" si="11"/>
        <v/>
      </c>
      <c r="P14" s="31" t="str">
        <f t="shared" si="11"/>
        <v/>
      </c>
      <c r="Q14" s="31" t="str">
        <f t="shared" si="11"/>
        <v/>
      </c>
      <c r="R14" s="31" t="str">
        <f t="shared" si="11"/>
        <v/>
      </c>
      <c r="S14" s="31" t="str">
        <f t="shared" si="11"/>
        <v/>
      </c>
      <c r="T14" s="31" t="str">
        <f t="shared" si="11"/>
        <v/>
      </c>
      <c r="U14" s="31" t="str">
        <f t="shared" si="11"/>
        <v/>
      </c>
      <c r="V14" s="31" t="str">
        <f t="shared" si="11"/>
        <v/>
      </c>
      <c r="W14" s="31" t="str">
        <f t="shared" si="11"/>
        <v/>
      </c>
      <c r="X14" s="31" t="str">
        <f t="shared" si="11"/>
        <v/>
      </c>
      <c r="Y14" s="31" t="str">
        <f t="shared" si="11"/>
        <v/>
      </c>
      <c r="Z14" s="31" t="str">
        <f t="shared" si="11"/>
        <v/>
      </c>
      <c r="AA14" s="31" t="str">
        <f t="shared" si="11"/>
        <v/>
      </c>
      <c r="AB14" s="31" t="str">
        <f t="shared" si="11"/>
        <v/>
      </c>
      <c r="AC14" s="31" t="str">
        <f t="shared" si="11"/>
        <v/>
      </c>
      <c r="AD14" s="31" t="str">
        <f t="shared" si="11"/>
        <v/>
      </c>
      <c r="AE14" s="31" t="str">
        <f t="shared" si="11"/>
        <v/>
      </c>
      <c r="AF14" s="31" t="str">
        <f t="shared" si="11"/>
        <v/>
      </c>
      <c r="AG14" s="31" t="str">
        <f t="shared" si="11"/>
        <v/>
      </c>
      <c r="AH14" s="31" t="str">
        <f t="shared" si="11"/>
        <v/>
      </c>
      <c r="AI14" s="31" t="str">
        <f t="shared" si="11"/>
        <v/>
      </c>
      <c r="AJ14" s="31" t="str">
        <f t="shared" si="11"/>
        <v/>
      </c>
      <c r="AK14" s="31" t="str">
        <f t="shared" si="11"/>
        <v/>
      </c>
      <c r="AL14" s="31" t="str">
        <f t="shared" si="11"/>
        <v/>
      </c>
      <c r="AM14" s="31" t="str">
        <f t="shared" si="11"/>
        <v/>
      </c>
      <c r="AN14" s="10"/>
      <c r="AO14" s="10"/>
    </row>
    <row r="15" spans="1:41" x14ac:dyDescent="0.2">
      <c r="A15" s="8"/>
      <c r="B15" s="36" t="s">
        <v>80</v>
      </c>
      <c r="C15" s="33"/>
      <c r="D15" s="37">
        <f>INT(MIN(D14:AM14)/12)</f>
        <v>0</v>
      </c>
      <c r="E15" s="34" t="s">
        <v>81</v>
      </c>
      <c r="F15" s="38">
        <f>MOD(MIN(D14:AM14),12)</f>
        <v>1</v>
      </c>
      <c r="G15" s="34" t="s">
        <v>82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7" spans="1:39" x14ac:dyDescent="0.2">
      <c r="A17" s="1" t="s">
        <v>60</v>
      </c>
      <c r="D17" s="9">
        <f>D18</f>
        <v>6.5</v>
      </c>
      <c r="E17" s="9">
        <f>D17+E18</f>
        <v>13</v>
      </c>
      <c r="F17" s="9">
        <f t="shared" ref="F17:K17" si="12">E17+F18</f>
        <v>-8.2419999999999902</v>
      </c>
      <c r="G17" s="9">
        <f t="shared" si="12"/>
        <v>-29.791999999999987</v>
      </c>
      <c r="H17" s="9">
        <f t="shared" si="12"/>
        <v>-36.341999999999985</v>
      </c>
      <c r="I17" s="9">
        <f t="shared" si="12"/>
        <v>-66.236999999999981</v>
      </c>
      <c r="J17" s="9">
        <f t="shared" si="12"/>
        <v>-75.136999999999972</v>
      </c>
      <c r="K17" s="9">
        <f t="shared" si="12"/>
        <v>-84.036999999999964</v>
      </c>
      <c r="L17" s="9">
        <f t="shared" ref="L17:AM17" si="13">K17+L18</f>
        <v>-108.29999999999995</v>
      </c>
      <c r="M17" s="9">
        <f t="shared" si="13"/>
        <v>-117.19999999999995</v>
      </c>
      <c r="N17" s="9">
        <f t="shared" si="13"/>
        <v>-176.09999999999994</v>
      </c>
      <c r="O17" s="9">
        <f t="shared" si="13"/>
        <v>-200.36299999999994</v>
      </c>
      <c r="P17" s="9">
        <f t="shared" si="13"/>
        <v>-209.26299999999992</v>
      </c>
      <c r="Q17" s="9">
        <f t="shared" si="13"/>
        <v>-218.1629999999999</v>
      </c>
      <c r="R17" s="9">
        <f t="shared" si="13"/>
        <v>-242.42599999999987</v>
      </c>
      <c r="S17" s="9">
        <f t="shared" si="13"/>
        <v>-243.67599999999987</v>
      </c>
      <c r="T17" s="9">
        <f t="shared" si="13"/>
        <v>-244.92599999999987</v>
      </c>
      <c r="U17" s="9">
        <f t="shared" si="13"/>
        <v>-262.91599999999988</v>
      </c>
      <c r="V17" s="9">
        <f t="shared" si="13"/>
        <v>-264.16599999999988</v>
      </c>
      <c r="W17" s="9">
        <f t="shared" si="13"/>
        <v>-265.41599999999988</v>
      </c>
      <c r="X17" s="9">
        <f t="shared" si="13"/>
        <v>-283.40599999999989</v>
      </c>
      <c r="Y17" s="9">
        <f t="shared" si="13"/>
        <v>-284.65599999999989</v>
      </c>
      <c r="Z17" s="9">
        <f t="shared" si="13"/>
        <v>-285.90599999999989</v>
      </c>
      <c r="AA17" s="9">
        <f t="shared" si="13"/>
        <v>-303.8959999999999</v>
      </c>
      <c r="AB17" s="9">
        <f t="shared" si="13"/>
        <v>-355.1459999999999</v>
      </c>
      <c r="AC17" s="9">
        <f t="shared" si="13"/>
        <v>-356.3959999999999</v>
      </c>
      <c r="AD17" s="9">
        <f t="shared" si="13"/>
        <v>-374.38599999999991</v>
      </c>
      <c r="AE17" s="9">
        <f t="shared" si="13"/>
        <v>-385.63599999999991</v>
      </c>
      <c r="AF17" s="9">
        <f t="shared" si="13"/>
        <v>-396.88599999999991</v>
      </c>
      <c r="AG17" s="9">
        <f t="shared" si="13"/>
        <v>-423.07599999999991</v>
      </c>
      <c r="AH17" s="9">
        <f t="shared" si="13"/>
        <v>-434.32599999999991</v>
      </c>
      <c r="AI17" s="9">
        <f t="shared" si="13"/>
        <v>-445.57599999999991</v>
      </c>
      <c r="AJ17" s="9">
        <f t="shared" si="13"/>
        <v>-477.40599999999989</v>
      </c>
      <c r="AK17" s="9">
        <f t="shared" si="13"/>
        <v>-494.65599999999989</v>
      </c>
      <c r="AL17" s="9">
        <f t="shared" si="13"/>
        <v>-511.90599999999989</v>
      </c>
      <c r="AM17" s="9">
        <f t="shared" si="13"/>
        <v>-543.01599999999985</v>
      </c>
    </row>
    <row r="18" spans="1:39" x14ac:dyDescent="0.2">
      <c r="A18" s="1" t="s">
        <v>59</v>
      </c>
      <c r="D18" s="9">
        <f t="shared" ref="D18:AM18" si="14">D73-D21</f>
        <v>6.5</v>
      </c>
      <c r="E18" s="9">
        <f t="shared" si="14"/>
        <v>6.5</v>
      </c>
      <c r="F18" s="9">
        <f t="shared" si="14"/>
        <v>-21.24199999999999</v>
      </c>
      <c r="G18" s="9">
        <f t="shared" si="14"/>
        <v>-21.549999999999997</v>
      </c>
      <c r="H18" s="9">
        <f t="shared" si="14"/>
        <v>-6.5499999999999972</v>
      </c>
      <c r="I18" s="9">
        <f t="shared" si="14"/>
        <v>-29.894999999999996</v>
      </c>
      <c r="J18" s="9">
        <f t="shared" si="14"/>
        <v>-8.8999999999999915</v>
      </c>
      <c r="K18" s="9">
        <f t="shared" si="14"/>
        <v>-8.8999999999999915</v>
      </c>
      <c r="L18" s="9">
        <f t="shared" si="14"/>
        <v>-24.262999999999991</v>
      </c>
      <c r="M18" s="9">
        <f t="shared" si="14"/>
        <v>-8.8999999999999915</v>
      </c>
      <c r="N18" s="9">
        <f t="shared" si="14"/>
        <v>-58.899999999999991</v>
      </c>
      <c r="O18" s="9">
        <f t="shared" si="14"/>
        <v>-24.262999999999991</v>
      </c>
      <c r="P18" s="9">
        <f t="shared" si="14"/>
        <v>-8.8999999999999915</v>
      </c>
      <c r="Q18" s="9">
        <f t="shared" si="14"/>
        <v>-8.8999999999999915</v>
      </c>
      <c r="R18" s="9">
        <f t="shared" si="14"/>
        <v>-24.262999999999991</v>
      </c>
      <c r="S18" s="9">
        <f t="shared" si="14"/>
        <v>-1.25</v>
      </c>
      <c r="T18" s="9">
        <f t="shared" si="14"/>
        <v>-1.25</v>
      </c>
      <c r="U18" s="9">
        <f t="shared" si="14"/>
        <v>-17.989999999999995</v>
      </c>
      <c r="V18" s="9">
        <f t="shared" si="14"/>
        <v>-1.25</v>
      </c>
      <c r="W18" s="9">
        <f t="shared" si="14"/>
        <v>-1.25</v>
      </c>
      <c r="X18" s="9">
        <f t="shared" si="14"/>
        <v>-17.989999999999995</v>
      </c>
      <c r="Y18" s="9">
        <f t="shared" si="14"/>
        <v>-1.25</v>
      </c>
      <c r="Z18" s="9">
        <f t="shared" si="14"/>
        <v>-1.25</v>
      </c>
      <c r="AA18" s="9">
        <f t="shared" si="14"/>
        <v>-17.989999999999995</v>
      </c>
      <c r="AB18" s="9">
        <f t="shared" si="14"/>
        <v>-51.25</v>
      </c>
      <c r="AC18" s="9">
        <f t="shared" si="14"/>
        <v>-1.25</v>
      </c>
      <c r="AD18" s="9">
        <f t="shared" si="14"/>
        <v>-17.989999999999995</v>
      </c>
      <c r="AE18" s="9">
        <f t="shared" si="14"/>
        <v>-11.25</v>
      </c>
      <c r="AF18" s="9">
        <f t="shared" si="14"/>
        <v>-11.25</v>
      </c>
      <c r="AG18" s="9">
        <f t="shared" si="14"/>
        <v>-26.189999999999998</v>
      </c>
      <c r="AH18" s="9">
        <f t="shared" si="14"/>
        <v>-11.25</v>
      </c>
      <c r="AI18" s="9">
        <f t="shared" si="14"/>
        <v>-11.25</v>
      </c>
      <c r="AJ18" s="9">
        <f t="shared" si="14"/>
        <v>-31.83</v>
      </c>
      <c r="AK18" s="9">
        <f t="shared" si="14"/>
        <v>-17.25</v>
      </c>
      <c r="AL18" s="9">
        <f t="shared" si="14"/>
        <v>-17.25</v>
      </c>
      <c r="AM18" s="9">
        <f t="shared" si="14"/>
        <v>-31.11</v>
      </c>
    </row>
    <row r="19" spans="1:39" s="18" customFormat="1" ht="12" thickBot="1" x14ac:dyDescent="0.25">
      <c r="A19" s="17"/>
      <c r="B19" s="17"/>
      <c r="C19" s="17"/>
      <c r="D19" s="17" t="s">
        <v>10</v>
      </c>
      <c r="E19" s="17" t="s">
        <v>11</v>
      </c>
      <c r="F19" s="17" t="s">
        <v>12</v>
      </c>
      <c r="G19" s="17" t="s">
        <v>13</v>
      </c>
      <c r="H19" s="17" t="s">
        <v>14</v>
      </c>
      <c r="I19" s="17" t="s">
        <v>15</v>
      </c>
      <c r="J19" s="17" t="s">
        <v>16</v>
      </c>
      <c r="K19" s="17" t="s">
        <v>17</v>
      </c>
      <c r="L19" s="17" t="s">
        <v>18</v>
      </c>
      <c r="M19" s="17" t="s">
        <v>19</v>
      </c>
      <c r="N19" s="17" t="s">
        <v>20</v>
      </c>
      <c r="O19" s="17" t="s">
        <v>21</v>
      </c>
      <c r="P19" s="17" t="s">
        <v>29</v>
      </c>
      <c r="Q19" s="17" t="s">
        <v>30</v>
      </c>
      <c r="R19" s="17" t="s">
        <v>31</v>
      </c>
      <c r="S19" s="17" t="s">
        <v>32</v>
      </c>
      <c r="T19" s="17" t="s">
        <v>33</v>
      </c>
      <c r="U19" s="17" t="s">
        <v>34</v>
      </c>
      <c r="V19" s="17" t="s">
        <v>35</v>
      </c>
      <c r="W19" s="17" t="s">
        <v>36</v>
      </c>
      <c r="X19" s="17" t="s">
        <v>37</v>
      </c>
      <c r="Y19" s="17" t="s">
        <v>38</v>
      </c>
      <c r="Z19" s="17" t="s">
        <v>39</v>
      </c>
      <c r="AA19" s="17" t="s">
        <v>40</v>
      </c>
      <c r="AB19" s="17" t="s">
        <v>41</v>
      </c>
      <c r="AC19" s="17" t="s">
        <v>42</v>
      </c>
      <c r="AD19" s="17" t="s">
        <v>43</v>
      </c>
      <c r="AE19" s="17" t="s">
        <v>44</v>
      </c>
      <c r="AF19" s="17" t="s">
        <v>45</v>
      </c>
      <c r="AG19" s="17" t="s">
        <v>46</v>
      </c>
      <c r="AH19" s="17" t="s">
        <v>47</v>
      </c>
      <c r="AI19" s="17" t="s">
        <v>48</v>
      </c>
      <c r="AJ19" s="17" t="s">
        <v>49</v>
      </c>
      <c r="AK19" s="17" t="s">
        <v>50</v>
      </c>
      <c r="AL19" s="17" t="s">
        <v>51</v>
      </c>
      <c r="AM19" s="17" t="s">
        <v>52</v>
      </c>
    </row>
    <row r="20" spans="1:39" ht="12" thickTop="1" x14ac:dyDescent="0.2">
      <c r="A20" s="1" t="s">
        <v>22</v>
      </c>
      <c r="D20" s="45">
        <f>D21</f>
        <v>43.5</v>
      </c>
      <c r="E20" s="45">
        <f>D20+E21</f>
        <v>87</v>
      </c>
      <c r="F20" s="45">
        <f t="shared" ref="F20:O20" si="15">E20+F21</f>
        <v>161.44200000000001</v>
      </c>
      <c r="G20" s="45">
        <f t="shared" si="15"/>
        <v>241.19200000000001</v>
      </c>
      <c r="H20" s="45">
        <f t="shared" si="15"/>
        <v>320.94200000000001</v>
      </c>
      <c r="I20" s="45">
        <f t="shared" si="15"/>
        <v>427.68700000000001</v>
      </c>
      <c r="J20" s="45">
        <f t="shared" si="15"/>
        <v>521.93700000000001</v>
      </c>
      <c r="K20" s="45">
        <f t="shared" si="15"/>
        <v>616.18700000000001</v>
      </c>
      <c r="L20" s="45">
        <f t="shared" si="15"/>
        <v>725.8</v>
      </c>
      <c r="M20" s="45">
        <f t="shared" si="15"/>
        <v>820.05</v>
      </c>
      <c r="N20" s="45">
        <f t="shared" si="15"/>
        <v>964.3</v>
      </c>
      <c r="O20" s="45">
        <f t="shared" si="15"/>
        <v>1073.913</v>
      </c>
      <c r="P20" s="45">
        <f t="shared" ref="P20:AM20" si="16">O20+P21</f>
        <v>1168.163</v>
      </c>
      <c r="Q20" s="45">
        <f t="shared" si="16"/>
        <v>1262.413</v>
      </c>
      <c r="R20" s="45">
        <f t="shared" si="16"/>
        <v>1372.0260000000001</v>
      </c>
      <c r="S20" s="45">
        <f t="shared" si="16"/>
        <v>1466.2760000000001</v>
      </c>
      <c r="T20" s="45">
        <f t="shared" si="16"/>
        <v>1560.5260000000001</v>
      </c>
      <c r="U20" s="45">
        <f t="shared" si="16"/>
        <v>1671.5160000000001</v>
      </c>
      <c r="V20" s="45">
        <f t="shared" si="16"/>
        <v>1765.7660000000001</v>
      </c>
      <c r="W20" s="45">
        <f t="shared" si="16"/>
        <v>1860.0160000000001</v>
      </c>
      <c r="X20" s="45">
        <f t="shared" si="16"/>
        <v>1971.0060000000001</v>
      </c>
      <c r="Y20" s="45">
        <f t="shared" si="16"/>
        <v>2065.2560000000003</v>
      </c>
      <c r="Z20" s="45">
        <f t="shared" si="16"/>
        <v>2159.5060000000003</v>
      </c>
      <c r="AA20" s="45">
        <f t="shared" si="16"/>
        <v>2270.4960000000001</v>
      </c>
      <c r="AB20" s="45">
        <f t="shared" si="16"/>
        <v>2414.7460000000001</v>
      </c>
      <c r="AC20" s="45">
        <f t="shared" si="16"/>
        <v>2508.9960000000001</v>
      </c>
      <c r="AD20" s="45">
        <f t="shared" si="16"/>
        <v>2619.9859999999999</v>
      </c>
      <c r="AE20" s="45">
        <f t="shared" si="16"/>
        <v>2714.2359999999999</v>
      </c>
      <c r="AF20" s="45">
        <f t="shared" si="16"/>
        <v>2808.4859999999999</v>
      </c>
      <c r="AG20" s="45">
        <f t="shared" si="16"/>
        <v>2917.6759999999999</v>
      </c>
      <c r="AH20" s="45">
        <f t="shared" si="16"/>
        <v>3011.9259999999999</v>
      </c>
      <c r="AI20" s="45">
        <f t="shared" si="16"/>
        <v>3106.1759999999999</v>
      </c>
      <c r="AJ20" s="45">
        <f t="shared" si="16"/>
        <v>3215.0059999999999</v>
      </c>
      <c r="AK20" s="45">
        <f t="shared" si="16"/>
        <v>3309.2559999999999</v>
      </c>
      <c r="AL20" s="45">
        <f t="shared" si="16"/>
        <v>3403.5059999999999</v>
      </c>
      <c r="AM20" s="45">
        <f t="shared" si="16"/>
        <v>3511.616</v>
      </c>
    </row>
    <row r="21" spans="1:39" x14ac:dyDescent="0.2">
      <c r="A21" s="5" t="s">
        <v>55</v>
      </c>
      <c r="B21" s="6"/>
      <c r="C21" s="6"/>
      <c r="D21" s="46">
        <f t="shared" ref="D21:AM21" si="17">D22+D61</f>
        <v>43.5</v>
      </c>
      <c r="E21" s="46">
        <f t="shared" si="17"/>
        <v>43.5</v>
      </c>
      <c r="F21" s="46">
        <f t="shared" si="17"/>
        <v>74.441999999999993</v>
      </c>
      <c r="G21" s="46">
        <f t="shared" si="17"/>
        <v>79.75</v>
      </c>
      <c r="H21" s="46">
        <f t="shared" si="17"/>
        <v>79.75</v>
      </c>
      <c r="I21" s="46">
        <f t="shared" si="17"/>
        <v>106.745</v>
      </c>
      <c r="J21" s="46">
        <f t="shared" si="17"/>
        <v>94.25</v>
      </c>
      <c r="K21" s="46">
        <f t="shared" si="17"/>
        <v>94.25</v>
      </c>
      <c r="L21" s="46">
        <f t="shared" si="17"/>
        <v>109.613</v>
      </c>
      <c r="M21" s="46">
        <f t="shared" si="17"/>
        <v>94.25</v>
      </c>
      <c r="N21" s="46">
        <f t="shared" si="17"/>
        <v>144.25</v>
      </c>
      <c r="O21" s="46">
        <f t="shared" si="17"/>
        <v>109.613</v>
      </c>
      <c r="P21" s="46">
        <f t="shared" si="17"/>
        <v>94.25</v>
      </c>
      <c r="Q21" s="46">
        <f t="shared" si="17"/>
        <v>94.25</v>
      </c>
      <c r="R21" s="46">
        <f t="shared" si="17"/>
        <v>109.613</v>
      </c>
      <c r="S21" s="46">
        <f t="shared" si="17"/>
        <v>94.25</v>
      </c>
      <c r="T21" s="46">
        <f t="shared" si="17"/>
        <v>94.25</v>
      </c>
      <c r="U21" s="46">
        <f t="shared" si="17"/>
        <v>110.99</v>
      </c>
      <c r="V21" s="46">
        <f t="shared" si="17"/>
        <v>94.25</v>
      </c>
      <c r="W21" s="46">
        <f t="shared" si="17"/>
        <v>94.25</v>
      </c>
      <c r="X21" s="46">
        <f t="shared" si="17"/>
        <v>110.99</v>
      </c>
      <c r="Y21" s="46">
        <f t="shared" si="17"/>
        <v>94.25</v>
      </c>
      <c r="Z21" s="46">
        <f t="shared" si="17"/>
        <v>94.25</v>
      </c>
      <c r="AA21" s="46">
        <f t="shared" si="17"/>
        <v>110.99</v>
      </c>
      <c r="AB21" s="46">
        <f t="shared" si="17"/>
        <v>144.25</v>
      </c>
      <c r="AC21" s="46">
        <f t="shared" si="17"/>
        <v>94.25</v>
      </c>
      <c r="AD21" s="46">
        <f t="shared" si="17"/>
        <v>110.99</v>
      </c>
      <c r="AE21" s="46">
        <f t="shared" si="17"/>
        <v>94.25</v>
      </c>
      <c r="AF21" s="46">
        <f t="shared" si="17"/>
        <v>94.25</v>
      </c>
      <c r="AG21" s="46">
        <f t="shared" si="17"/>
        <v>109.19</v>
      </c>
      <c r="AH21" s="46">
        <f t="shared" si="17"/>
        <v>94.25</v>
      </c>
      <c r="AI21" s="46">
        <f t="shared" si="17"/>
        <v>94.25</v>
      </c>
      <c r="AJ21" s="46">
        <f t="shared" si="17"/>
        <v>108.83</v>
      </c>
      <c r="AK21" s="46">
        <f t="shared" si="17"/>
        <v>94.25</v>
      </c>
      <c r="AL21" s="46">
        <f t="shared" si="17"/>
        <v>94.25</v>
      </c>
      <c r="AM21" s="46">
        <f t="shared" si="17"/>
        <v>108.11</v>
      </c>
    </row>
    <row r="22" spans="1:39" x14ac:dyDescent="0.2">
      <c r="A22" s="2" t="s">
        <v>61</v>
      </c>
      <c r="B22" s="3"/>
      <c r="C22" s="3"/>
      <c r="D22" s="47">
        <f>SUM(D23,D37,D48:D55)</f>
        <v>43.5</v>
      </c>
      <c r="E22" s="47">
        <f t="shared" ref="E22:AM22" si="18">SUM(E23,E37,E48:E55)</f>
        <v>43.5</v>
      </c>
      <c r="F22" s="47">
        <f t="shared" si="18"/>
        <v>65.25</v>
      </c>
      <c r="G22" s="47">
        <f t="shared" si="18"/>
        <v>79.75</v>
      </c>
      <c r="H22" s="47">
        <f t="shared" si="18"/>
        <v>79.75</v>
      </c>
      <c r="I22" s="47">
        <f t="shared" si="18"/>
        <v>94.25</v>
      </c>
      <c r="J22" s="47">
        <f t="shared" si="18"/>
        <v>94.25</v>
      </c>
      <c r="K22" s="47">
        <f t="shared" si="18"/>
        <v>94.25</v>
      </c>
      <c r="L22" s="47">
        <f t="shared" si="18"/>
        <v>94.25</v>
      </c>
      <c r="M22" s="47">
        <f t="shared" si="18"/>
        <v>94.25</v>
      </c>
      <c r="N22" s="47">
        <f t="shared" si="18"/>
        <v>94.25</v>
      </c>
      <c r="O22" s="47">
        <f t="shared" si="18"/>
        <v>94.25</v>
      </c>
      <c r="P22" s="47">
        <f t="shared" si="18"/>
        <v>94.25</v>
      </c>
      <c r="Q22" s="47">
        <f t="shared" si="18"/>
        <v>94.25</v>
      </c>
      <c r="R22" s="47">
        <f t="shared" si="18"/>
        <v>94.25</v>
      </c>
      <c r="S22" s="47">
        <f t="shared" si="18"/>
        <v>94.25</v>
      </c>
      <c r="T22" s="47">
        <f t="shared" si="18"/>
        <v>94.25</v>
      </c>
      <c r="U22" s="47">
        <f t="shared" si="18"/>
        <v>94.25</v>
      </c>
      <c r="V22" s="47">
        <f t="shared" si="18"/>
        <v>94.25</v>
      </c>
      <c r="W22" s="47">
        <f t="shared" si="18"/>
        <v>94.25</v>
      </c>
      <c r="X22" s="47">
        <f t="shared" si="18"/>
        <v>94.25</v>
      </c>
      <c r="Y22" s="47">
        <f t="shared" si="18"/>
        <v>94.25</v>
      </c>
      <c r="Z22" s="47">
        <f t="shared" si="18"/>
        <v>94.25</v>
      </c>
      <c r="AA22" s="47">
        <f t="shared" si="18"/>
        <v>94.25</v>
      </c>
      <c r="AB22" s="47">
        <f t="shared" si="18"/>
        <v>94.25</v>
      </c>
      <c r="AC22" s="47">
        <f t="shared" si="18"/>
        <v>94.25</v>
      </c>
      <c r="AD22" s="47">
        <f t="shared" si="18"/>
        <v>94.25</v>
      </c>
      <c r="AE22" s="47">
        <f t="shared" si="18"/>
        <v>94.25</v>
      </c>
      <c r="AF22" s="47">
        <f t="shared" si="18"/>
        <v>94.25</v>
      </c>
      <c r="AG22" s="47">
        <f t="shared" si="18"/>
        <v>94.25</v>
      </c>
      <c r="AH22" s="47">
        <f t="shared" si="18"/>
        <v>94.25</v>
      </c>
      <c r="AI22" s="47">
        <f t="shared" si="18"/>
        <v>94.25</v>
      </c>
      <c r="AJ22" s="47">
        <f t="shared" si="18"/>
        <v>94.25</v>
      </c>
      <c r="AK22" s="47">
        <f t="shared" si="18"/>
        <v>94.25</v>
      </c>
      <c r="AL22" s="47">
        <f t="shared" si="18"/>
        <v>94.25</v>
      </c>
      <c r="AM22" s="47">
        <f t="shared" si="18"/>
        <v>94.25</v>
      </c>
    </row>
    <row r="23" spans="1:39" x14ac:dyDescent="0.2">
      <c r="A23" s="4"/>
      <c r="B23" s="4" t="s">
        <v>54</v>
      </c>
      <c r="C23" s="4"/>
      <c r="D23" s="48">
        <f t="shared" ref="D23:AM23" si="19">SUM(D24:D31)</f>
        <v>20</v>
      </c>
      <c r="E23" s="48">
        <f t="shared" si="19"/>
        <v>20</v>
      </c>
      <c r="F23" s="48">
        <f t="shared" si="19"/>
        <v>35</v>
      </c>
      <c r="G23" s="48">
        <f t="shared" si="19"/>
        <v>45</v>
      </c>
      <c r="H23" s="48">
        <f t="shared" si="19"/>
        <v>45</v>
      </c>
      <c r="I23" s="48">
        <f t="shared" si="19"/>
        <v>45</v>
      </c>
      <c r="J23" s="48">
        <f t="shared" si="19"/>
        <v>45</v>
      </c>
      <c r="K23" s="48">
        <f t="shared" si="19"/>
        <v>45</v>
      </c>
      <c r="L23" s="48">
        <f t="shared" si="19"/>
        <v>45</v>
      </c>
      <c r="M23" s="48">
        <f t="shared" si="19"/>
        <v>45</v>
      </c>
      <c r="N23" s="48">
        <f t="shared" si="19"/>
        <v>45</v>
      </c>
      <c r="O23" s="48">
        <f t="shared" si="19"/>
        <v>45</v>
      </c>
      <c r="P23" s="48">
        <f t="shared" si="19"/>
        <v>45</v>
      </c>
      <c r="Q23" s="48">
        <f t="shared" si="19"/>
        <v>45</v>
      </c>
      <c r="R23" s="48">
        <f t="shared" si="19"/>
        <v>45</v>
      </c>
      <c r="S23" s="48">
        <f t="shared" si="19"/>
        <v>45</v>
      </c>
      <c r="T23" s="48">
        <f t="shared" si="19"/>
        <v>45</v>
      </c>
      <c r="U23" s="48">
        <f t="shared" si="19"/>
        <v>45</v>
      </c>
      <c r="V23" s="48">
        <f t="shared" si="19"/>
        <v>45</v>
      </c>
      <c r="W23" s="48">
        <f t="shared" si="19"/>
        <v>45</v>
      </c>
      <c r="X23" s="48">
        <f t="shared" si="19"/>
        <v>45</v>
      </c>
      <c r="Y23" s="48">
        <f t="shared" si="19"/>
        <v>45</v>
      </c>
      <c r="Z23" s="48">
        <f t="shared" si="19"/>
        <v>45</v>
      </c>
      <c r="AA23" s="48">
        <f t="shared" si="19"/>
        <v>45</v>
      </c>
      <c r="AB23" s="48">
        <f t="shared" si="19"/>
        <v>45</v>
      </c>
      <c r="AC23" s="48">
        <f t="shared" si="19"/>
        <v>45</v>
      </c>
      <c r="AD23" s="48">
        <f t="shared" si="19"/>
        <v>45</v>
      </c>
      <c r="AE23" s="48">
        <f t="shared" si="19"/>
        <v>45</v>
      </c>
      <c r="AF23" s="48">
        <f t="shared" si="19"/>
        <v>45</v>
      </c>
      <c r="AG23" s="48">
        <f t="shared" si="19"/>
        <v>45</v>
      </c>
      <c r="AH23" s="48">
        <f t="shared" si="19"/>
        <v>45</v>
      </c>
      <c r="AI23" s="48">
        <f t="shared" si="19"/>
        <v>45</v>
      </c>
      <c r="AJ23" s="48">
        <f t="shared" si="19"/>
        <v>45</v>
      </c>
      <c r="AK23" s="48">
        <f t="shared" si="19"/>
        <v>45</v>
      </c>
      <c r="AL23" s="48">
        <f t="shared" si="19"/>
        <v>45</v>
      </c>
      <c r="AM23" s="48">
        <f t="shared" si="19"/>
        <v>45</v>
      </c>
    </row>
    <row r="24" spans="1:39" x14ac:dyDescent="0.2">
      <c r="C24" s="1" t="str">
        <f>данные!C17</f>
        <v>Руководитель</v>
      </c>
      <c r="D24" s="45">
        <f>данные!D17</f>
        <v>20</v>
      </c>
      <c r="E24" s="45">
        <f>данные!E17</f>
        <v>20</v>
      </c>
      <c r="F24" s="45">
        <f>данные!F17</f>
        <v>20</v>
      </c>
      <c r="G24" s="45">
        <f>данные!G17</f>
        <v>20</v>
      </c>
      <c r="H24" s="45">
        <f>данные!H17</f>
        <v>20</v>
      </c>
      <c r="I24" s="45">
        <f>данные!I17</f>
        <v>20</v>
      </c>
      <c r="J24" s="45">
        <f>данные!J17</f>
        <v>20</v>
      </c>
      <c r="K24" s="45">
        <f>данные!K17</f>
        <v>20</v>
      </c>
      <c r="L24" s="45">
        <f>данные!L17</f>
        <v>20</v>
      </c>
      <c r="M24" s="45">
        <f>данные!M17</f>
        <v>20</v>
      </c>
      <c r="N24" s="45">
        <f>данные!N17</f>
        <v>20</v>
      </c>
      <c r="O24" s="45">
        <f>данные!O17</f>
        <v>20</v>
      </c>
      <c r="P24" s="45">
        <f>данные!P17</f>
        <v>20</v>
      </c>
      <c r="Q24" s="45">
        <f>данные!Q17</f>
        <v>20</v>
      </c>
      <c r="R24" s="45">
        <f>данные!R17</f>
        <v>20</v>
      </c>
      <c r="S24" s="45">
        <f>данные!S17</f>
        <v>20</v>
      </c>
      <c r="T24" s="45">
        <f>данные!T17</f>
        <v>20</v>
      </c>
      <c r="U24" s="45">
        <f>данные!U17</f>
        <v>20</v>
      </c>
      <c r="V24" s="45">
        <f>данные!V17</f>
        <v>20</v>
      </c>
      <c r="W24" s="45">
        <f>данные!W17</f>
        <v>20</v>
      </c>
      <c r="X24" s="45">
        <f>данные!X17</f>
        <v>20</v>
      </c>
      <c r="Y24" s="45">
        <f>данные!Y17</f>
        <v>20</v>
      </c>
      <c r="Z24" s="45">
        <f>данные!Z17</f>
        <v>20</v>
      </c>
      <c r="AA24" s="45">
        <f>данные!AA17</f>
        <v>20</v>
      </c>
      <c r="AB24" s="45">
        <f>данные!AB17</f>
        <v>20</v>
      </c>
      <c r="AC24" s="45">
        <f>данные!AC17</f>
        <v>20</v>
      </c>
      <c r="AD24" s="45">
        <f>данные!AD17</f>
        <v>20</v>
      </c>
      <c r="AE24" s="45">
        <f>данные!AE17</f>
        <v>20</v>
      </c>
      <c r="AF24" s="45">
        <f>данные!AF17</f>
        <v>20</v>
      </c>
      <c r="AG24" s="45">
        <f>данные!AG17</f>
        <v>20</v>
      </c>
      <c r="AH24" s="45">
        <f>данные!AH17</f>
        <v>20</v>
      </c>
      <c r="AI24" s="45">
        <f>данные!AI17</f>
        <v>20</v>
      </c>
      <c r="AJ24" s="45">
        <f>данные!AJ17</f>
        <v>20</v>
      </c>
      <c r="AK24" s="45">
        <f>данные!AK17</f>
        <v>20</v>
      </c>
      <c r="AL24" s="45">
        <f>данные!AL17</f>
        <v>20</v>
      </c>
      <c r="AM24" s="45">
        <f>данные!AM17</f>
        <v>20</v>
      </c>
    </row>
    <row r="25" spans="1:39" x14ac:dyDescent="0.2">
      <c r="C25" s="1" t="str">
        <f>данные!C18</f>
        <v>Зам по коммерции</v>
      </c>
      <c r="D25" s="45">
        <f>данные!D18</f>
        <v>0</v>
      </c>
      <c r="E25" s="45">
        <f>данные!E18</f>
        <v>0</v>
      </c>
      <c r="F25" s="45">
        <f>данные!F18</f>
        <v>0</v>
      </c>
      <c r="G25" s="45">
        <f>данные!G18</f>
        <v>0</v>
      </c>
      <c r="H25" s="45">
        <f>данные!H18</f>
        <v>0</v>
      </c>
      <c r="I25" s="45">
        <f>данные!I18</f>
        <v>0</v>
      </c>
      <c r="J25" s="45">
        <f>данные!J18</f>
        <v>0</v>
      </c>
      <c r="K25" s="45">
        <f>данные!K18</f>
        <v>0</v>
      </c>
      <c r="L25" s="45">
        <f>данные!L18</f>
        <v>0</v>
      </c>
      <c r="M25" s="45">
        <f>данные!M18</f>
        <v>0</v>
      </c>
      <c r="N25" s="45">
        <f>данные!N18</f>
        <v>0</v>
      </c>
      <c r="O25" s="45">
        <f>данные!O18</f>
        <v>0</v>
      </c>
      <c r="P25" s="45">
        <f>данные!P18</f>
        <v>0</v>
      </c>
      <c r="Q25" s="45">
        <f>данные!Q18</f>
        <v>0</v>
      </c>
      <c r="R25" s="45">
        <f>данные!R18</f>
        <v>0</v>
      </c>
      <c r="S25" s="45">
        <f>данные!S18</f>
        <v>0</v>
      </c>
      <c r="T25" s="45">
        <f>данные!T18</f>
        <v>0</v>
      </c>
      <c r="U25" s="45">
        <f>данные!U18</f>
        <v>0</v>
      </c>
      <c r="V25" s="45">
        <f>данные!V18</f>
        <v>0</v>
      </c>
      <c r="W25" s="45">
        <f>данные!W18</f>
        <v>0</v>
      </c>
      <c r="X25" s="45">
        <f>данные!X18</f>
        <v>0</v>
      </c>
      <c r="Y25" s="45">
        <f>данные!Y18</f>
        <v>0</v>
      </c>
      <c r="Z25" s="45">
        <f>данные!Z18</f>
        <v>0</v>
      </c>
      <c r="AA25" s="45">
        <f>данные!AA18</f>
        <v>0</v>
      </c>
      <c r="AB25" s="45">
        <f>данные!AB18</f>
        <v>0</v>
      </c>
      <c r="AC25" s="45">
        <f>данные!AC18</f>
        <v>0</v>
      </c>
      <c r="AD25" s="45">
        <f>данные!AD18</f>
        <v>0</v>
      </c>
      <c r="AE25" s="45">
        <f>данные!AE18</f>
        <v>0</v>
      </c>
      <c r="AF25" s="45">
        <f>данные!AF18</f>
        <v>0</v>
      </c>
      <c r="AG25" s="45">
        <f>данные!AG18</f>
        <v>0</v>
      </c>
      <c r="AH25" s="45">
        <f>данные!AH18</f>
        <v>0</v>
      </c>
      <c r="AI25" s="45">
        <f>данные!AI18</f>
        <v>0</v>
      </c>
      <c r="AJ25" s="45">
        <f>данные!AJ18</f>
        <v>0</v>
      </c>
      <c r="AK25" s="45">
        <f>данные!AK18</f>
        <v>0</v>
      </c>
      <c r="AL25" s="45">
        <f>данные!AL18</f>
        <v>0</v>
      </c>
      <c r="AM25" s="45">
        <f>данные!AM18</f>
        <v>0</v>
      </c>
    </row>
    <row r="26" spans="1:39" x14ac:dyDescent="0.2">
      <c r="C26" s="1" t="str">
        <f>данные!C19</f>
        <v>Документообеспечение НИОКР</v>
      </c>
      <c r="D26" s="45">
        <f>данные!D19</f>
        <v>0</v>
      </c>
      <c r="E26" s="45">
        <f>данные!E19</f>
        <v>0</v>
      </c>
      <c r="F26" s="45">
        <f>данные!F19</f>
        <v>15</v>
      </c>
      <c r="G26" s="45">
        <f>данные!G19</f>
        <v>15</v>
      </c>
      <c r="H26" s="45">
        <f>данные!H19</f>
        <v>15</v>
      </c>
      <c r="I26" s="45">
        <f>данные!I19</f>
        <v>15</v>
      </c>
      <c r="J26" s="45">
        <f>данные!J19</f>
        <v>15</v>
      </c>
      <c r="K26" s="45">
        <f>данные!K19</f>
        <v>15</v>
      </c>
      <c r="L26" s="45">
        <f>данные!L19</f>
        <v>15</v>
      </c>
      <c r="M26" s="45">
        <f>данные!M19</f>
        <v>15</v>
      </c>
      <c r="N26" s="45">
        <f>данные!N19</f>
        <v>15</v>
      </c>
      <c r="O26" s="45">
        <f>данные!O19</f>
        <v>15</v>
      </c>
      <c r="P26" s="45">
        <f>данные!P19</f>
        <v>15</v>
      </c>
      <c r="Q26" s="45">
        <f>данные!Q19</f>
        <v>15</v>
      </c>
      <c r="R26" s="45">
        <f>данные!R19</f>
        <v>15</v>
      </c>
      <c r="S26" s="45">
        <f>данные!S19</f>
        <v>15</v>
      </c>
      <c r="T26" s="45">
        <f>данные!T19</f>
        <v>15</v>
      </c>
      <c r="U26" s="45">
        <f>данные!U19</f>
        <v>15</v>
      </c>
      <c r="V26" s="45">
        <f>данные!V19</f>
        <v>15</v>
      </c>
      <c r="W26" s="45">
        <f>данные!W19</f>
        <v>15</v>
      </c>
      <c r="X26" s="45">
        <f>данные!X19</f>
        <v>15</v>
      </c>
      <c r="Y26" s="45">
        <f>данные!Y19</f>
        <v>15</v>
      </c>
      <c r="Z26" s="45">
        <f>данные!Z19</f>
        <v>15</v>
      </c>
      <c r="AA26" s="45">
        <f>данные!AA19</f>
        <v>15</v>
      </c>
      <c r="AB26" s="45">
        <f>данные!AB19</f>
        <v>15</v>
      </c>
      <c r="AC26" s="45">
        <f>данные!AC19</f>
        <v>15</v>
      </c>
      <c r="AD26" s="45">
        <f>данные!AD19</f>
        <v>15</v>
      </c>
      <c r="AE26" s="45">
        <f>данные!AE19</f>
        <v>15</v>
      </c>
      <c r="AF26" s="45">
        <f>данные!AF19</f>
        <v>15</v>
      </c>
      <c r="AG26" s="45">
        <f>данные!AG19</f>
        <v>15</v>
      </c>
      <c r="AH26" s="45">
        <f>данные!AH19</f>
        <v>15</v>
      </c>
      <c r="AI26" s="45">
        <f>данные!AI19</f>
        <v>15</v>
      </c>
      <c r="AJ26" s="45">
        <f>данные!AJ19</f>
        <v>15</v>
      </c>
      <c r="AK26" s="45">
        <f>данные!AK19</f>
        <v>15</v>
      </c>
      <c r="AL26" s="45">
        <f>данные!AL19</f>
        <v>15</v>
      </c>
      <c r="AM26" s="45">
        <f>данные!AM19</f>
        <v>15</v>
      </c>
    </row>
    <row r="27" spans="1:39" x14ac:dyDescent="0.2">
      <c r="C27" s="1" t="str">
        <f>данные!C20</f>
        <v>Маркетинг и реклама</v>
      </c>
      <c r="D27" s="45">
        <f>данные!D20</f>
        <v>0</v>
      </c>
      <c r="E27" s="45">
        <f>данные!E20</f>
        <v>0</v>
      </c>
      <c r="F27" s="45">
        <f>данные!F20</f>
        <v>0</v>
      </c>
      <c r="G27" s="45">
        <f>данные!G20</f>
        <v>10</v>
      </c>
      <c r="H27" s="45">
        <f>данные!H20</f>
        <v>10</v>
      </c>
      <c r="I27" s="45">
        <f>данные!I20</f>
        <v>10</v>
      </c>
      <c r="J27" s="45">
        <f>данные!J20</f>
        <v>10</v>
      </c>
      <c r="K27" s="45">
        <f>данные!K20</f>
        <v>10</v>
      </c>
      <c r="L27" s="45">
        <f>данные!L20</f>
        <v>10</v>
      </c>
      <c r="M27" s="45">
        <f>данные!M20</f>
        <v>10</v>
      </c>
      <c r="N27" s="45">
        <f>данные!N20</f>
        <v>10</v>
      </c>
      <c r="O27" s="45">
        <f>данные!O20</f>
        <v>10</v>
      </c>
      <c r="P27" s="45">
        <f>данные!P20</f>
        <v>10</v>
      </c>
      <c r="Q27" s="45">
        <f>данные!Q20</f>
        <v>10</v>
      </c>
      <c r="R27" s="45">
        <f>данные!R20</f>
        <v>10</v>
      </c>
      <c r="S27" s="45">
        <f>данные!S20</f>
        <v>10</v>
      </c>
      <c r="T27" s="45">
        <f>данные!T20</f>
        <v>10</v>
      </c>
      <c r="U27" s="45">
        <f>данные!U20</f>
        <v>10</v>
      </c>
      <c r="V27" s="45">
        <f>данные!V20</f>
        <v>10</v>
      </c>
      <c r="W27" s="45">
        <f>данные!W20</f>
        <v>10</v>
      </c>
      <c r="X27" s="45">
        <f>данные!X20</f>
        <v>10</v>
      </c>
      <c r="Y27" s="45">
        <f>данные!Y20</f>
        <v>10</v>
      </c>
      <c r="Z27" s="45">
        <f>данные!Z20</f>
        <v>10</v>
      </c>
      <c r="AA27" s="45">
        <f>данные!AA20</f>
        <v>10</v>
      </c>
      <c r="AB27" s="45">
        <f>данные!AB20</f>
        <v>10</v>
      </c>
      <c r="AC27" s="45">
        <f>данные!AC20</f>
        <v>10</v>
      </c>
      <c r="AD27" s="45">
        <f>данные!AD20</f>
        <v>10</v>
      </c>
      <c r="AE27" s="45">
        <f>данные!AE20</f>
        <v>10</v>
      </c>
      <c r="AF27" s="45">
        <f>данные!AF20</f>
        <v>10</v>
      </c>
      <c r="AG27" s="45">
        <f>данные!AG20</f>
        <v>10</v>
      </c>
      <c r="AH27" s="45">
        <f>данные!AH20</f>
        <v>10</v>
      </c>
      <c r="AI27" s="45">
        <f>данные!AI20</f>
        <v>10</v>
      </c>
      <c r="AJ27" s="45">
        <f>данные!AJ20</f>
        <v>10</v>
      </c>
      <c r="AK27" s="45">
        <f>данные!AK20</f>
        <v>10</v>
      </c>
      <c r="AL27" s="45">
        <f>данные!AL20</f>
        <v>10</v>
      </c>
      <c r="AM27" s="45">
        <f>данные!AM20</f>
        <v>10</v>
      </c>
    </row>
    <row r="28" spans="1:39" x14ac:dyDescent="0.2">
      <c r="C28" s="1" t="str">
        <f>данные!C21</f>
        <v>Проектный менеджер</v>
      </c>
      <c r="D28" s="45">
        <f>данные!D21</f>
        <v>0</v>
      </c>
      <c r="E28" s="45">
        <f>данные!E21</f>
        <v>0</v>
      </c>
      <c r="F28" s="45">
        <f>данные!F21</f>
        <v>0</v>
      </c>
      <c r="G28" s="45">
        <f>данные!G21</f>
        <v>0</v>
      </c>
      <c r="H28" s="45">
        <f>данные!H21</f>
        <v>0</v>
      </c>
      <c r="I28" s="45">
        <f>данные!I21</f>
        <v>0</v>
      </c>
      <c r="J28" s="45">
        <f>данные!J21</f>
        <v>0</v>
      </c>
      <c r="K28" s="45">
        <f>данные!K21</f>
        <v>0</v>
      </c>
      <c r="L28" s="45">
        <f>данные!L21</f>
        <v>0</v>
      </c>
      <c r="M28" s="45">
        <f>данные!M21</f>
        <v>0</v>
      </c>
      <c r="N28" s="45">
        <f>данные!N21</f>
        <v>0</v>
      </c>
      <c r="O28" s="45">
        <f>данные!O21</f>
        <v>0</v>
      </c>
      <c r="P28" s="45">
        <f>данные!P21</f>
        <v>0</v>
      </c>
      <c r="Q28" s="45">
        <f>данные!Q21</f>
        <v>0</v>
      </c>
      <c r="R28" s="45">
        <f>данные!R21</f>
        <v>0</v>
      </c>
      <c r="S28" s="45">
        <f>данные!S21</f>
        <v>0</v>
      </c>
      <c r="T28" s="45">
        <f>данные!T21</f>
        <v>0</v>
      </c>
      <c r="U28" s="45">
        <f>данные!U21</f>
        <v>0</v>
      </c>
      <c r="V28" s="45">
        <f>данные!V21</f>
        <v>0</v>
      </c>
      <c r="W28" s="45">
        <f>данные!W21</f>
        <v>0</v>
      </c>
      <c r="X28" s="45">
        <f>данные!X21</f>
        <v>0</v>
      </c>
      <c r="Y28" s="45">
        <f>данные!Y21</f>
        <v>0</v>
      </c>
      <c r="Z28" s="45">
        <f>данные!Z21</f>
        <v>0</v>
      </c>
      <c r="AA28" s="45">
        <f>данные!AA21</f>
        <v>0</v>
      </c>
      <c r="AB28" s="45">
        <f>данные!AB21</f>
        <v>0</v>
      </c>
      <c r="AC28" s="45">
        <f>данные!AC21</f>
        <v>0</v>
      </c>
      <c r="AD28" s="45">
        <f>данные!AD21</f>
        <v>0</v>
      </c>
      <c r="AE28" s="45">
        <f>данные!AE21</f>
        <v>0</v>
      </c>
      <c r="AF28" s="45">
        <f>данные!AF21</f>
        <v>0</v>
      </c>
      <c r="AG28" s="45">
        <f>данные!AG21</f>
        <v>0</v>
      </c>
      <c r="AH28" s="45">
        <f>данные!AH21</f>
        <v>0</v>
      </c>
      <c r="AI28" s="45">
        <f>данные!AI21</f>
        <v>0</v>
      </c>
      <c r="AJ28" s="45">
        <f>данные!AJ21</f>
        <v>0</v>
      </c>
      <c r="AK28" s="45">
        <f>данные!AK21</f>
        <v>0</v>
      </c>
      <c r="AL28" s="45">
        <f>данные!AL21</f>
        <v>0</v>
      </c>
      <c r="AM28" s="45">
        <f>данные!AM21</f>
        <v>0</v>
      </c>
    </row>
    <row r="29" spans="1:39" x14ac:dyDescent="0.2">
      <c r="C29" s="1" t="str">
        <f>данные!C22</f>
        <v>Офис-менеджер (Бухгалтерия, секретариат, АХЧ)</v>
      </c>
      <c r="D29" s="45">
        <f>данные!D22</f>
        <v>0</v>
      </c>
      <c r="E29" s="45">
        <f>данные!E22</f>
        <v>0</v>
      </c>
      <c r="F29" s="45">
        <f>данные!F22</f>
        <v>0</v>
      </c>
      <c r="G29" s="45">
        <f>данные!G22</f>
        <v>0</v>
      </c>
      <c r="H29" s="45">
        <f>данные!H22</f>
        <v>0</v>
      </c>
      <c r="I29" s="45">
        <f>данные!I22</f>
        <v>0</v>
      </c>
      <c r="J29" s="45">
        <f>данные!J22</f>
        <v>0</v>
      </c>
      <c r="K29" s="45">
        <f>данные!K22</f>
        <v>0</v>
      </c>
      <c r="L29" s="45">
        <f>данные!L22</f>
        <v>0</v>
      </c>
      <c r="M29" s="45">
        <f>данные!M22</f>
        <v>0</v>
      </c>
      <c r="N29" s="45">
        <f>данные!N22</f>
        <v>0</v>
      </c>
      <c r="O29" s="45">
        <f>данные!O22</f>
        <v>0</v>
      </c>
      <c r="P29" s="45">
        <f>данные!P22</f>
        <v>0</v>
      </c>
      <c r="Q29" s="45">
        <f>данные!Q22</f>
        <v>0</v>
      </c>
      <c r="R29" s="45">
        <f>данные!R22</f>
        <v>0</v>
      </c>
      <c r="S29" s="45">
        <f>данные!S22</f>
        <v>0</v>
      </c>
      <c r="T29" s="45">
        <f>данные!T22</f>
        <v>0</v>
      </c>
      <c r="U29" s="45">
        <f>данные!U22</f>
        <v>0</v>
      </c>
      <c r="V29" s="45">
        <f>данные!V22</f>
        <v>0</v>
      </c>
      <c r="W29" s="45">
        <f>данные!W22</f>
        <v>0</v>
      </c>
      <c r="X29" s="45">
        <f>данные!X22</f>
        <v>0</v>
      </c>
      <c r="Y29" s="45">
        <f>данные!Y22</f>
        <v>0</v>
      </c>
      <c r="Z29" s="45">
        <f>данные!Z22</f>
        <v>0</v>
      </c>
      <c r="AA29" s="45">
        <f>данные!AA22</f>
        <v>0</v>
      </c>
      <c r="AB29" s="45">
        <f>данные!AB22</f>
        <v>0</v>
      </c>
      <c r="AC29" s="45">
        <f>данные!AC22</f>
        <v>0</v>
      </c>
      <c r="AD29" s="45">
        <f>данные!AD22</f>
        <v>0</v>
      </c>
      <c r="AE29" s="45">
        <f>данные!AE22</f>
        <v>0</v>
      </c>
      <c r="AF29" s="45">
        <f>данные!AF22</f>
        <v>0</v>
      </c>
      <c r="AG29" s="45">
        <f>данные!AG22</f>
        <v>0</v>
      </c>
      <c r="AH29" s="45">
        <f>данные!AH22</f>
        <v>0</v>
      </c>
      <c r="AI29" s="45">
        <f>данные!AI22</f>
        <v>0</v>
      </c>
      <c r="AJ29" s="45">
        <f>данные!AJ22</f>
        <v>0</v>
      </c>
      <c r="AK29" s="45">
        <f>данные!AK22</f>
        <v>0</v>
      </c>
      <c r="AL29" s="45">
        <f>данные!AL22</f>
        <v>0</v>
      </c>
      <c r="AM29" s="45">
        <f>данные!AM22</f>
        <v>0</v>
      </c>
    </row>
    <row r="30" spans="1:39" x14ac:dyDescent="0.2">
      <c r="C30" s="1">
        <f>данные!C23</f>
        <v>0</v>
      </c>
      <c r="D30" s="45">
        <f>данные!D23</f>
        <v>0</v>
      </c>
      <c r="E30" s="45">
        <f>данные!E23</f>
        <v>0</v>
      </c>
      <c r="F30" s="45">
        <f>данные!F23</f>
        <v>0</v>
      </c>
      <c r="G30" s="45">
        <f>данные!G23</f>
        <v>0</v>
      </c>
      <c r="H30" s="45">
        <f>данные!H23</f>
        <v>0</v>
      </c>
      <c r="I30" s="45">
        <f>данные!I23</f>
        <v>0</v>
      </c>
      <c r="J30" s="45">
        <f>данные!J23</f>
        <v>0</v>
      </c>
      <c r="K30" s="45">
        <f>данные!K23</f>
        <v>0</v>
      </c>
      <c r="L30" s="45">
        <f>данные!L23</f>
        <v>0</v>
      </c>
      <c r="M30" s="45">
        <f>данные!M23</f>
        <v>0</v>
      </c>
      <c r="N30" s="45">
        <f>данные!N23</f>
        <v>0</v>
      </c>
      <c r="O30" s="45">
        <f>данные!O23</f>
        <v>0</v>
      </c>
      <c r="P30" s="45">
        <f>данные!P23</f>
        <v>0</v>
      </c>
      <c r="Q30" s="45">
        <f>данные!Q23</f>
        <v>0</v>
      </c>
      <c r="R30" s="45">
        <f>данные!R23</f>
        <v>0</v>
      </c>
      <c r="S30" s="45">
        <f>данные!S23</f>
        <v>0</v>
      </c>
      <c r="T30" s="45">
        <f>данные!T23</f>
        <v>0</v>
      </c>
      <c r="U30" s="45">
        <f>данные!U23</f>
        <v>0</v>
      </c>
      <c r="V30" s="45">
        <f>данные!V23</f>
        <v>0</v>
      </c>
      <c r="W30" s="45">
        <f>данные!W23</f>
        <v>0</v>
      </c>
      <c r="X30" s="45">
        <f>данные!X23</f>
        <v>0</v>
      </c>
      <c r="Y30" s="45">
        <f>данные!Y23</f>
        <v>0</v>
      </c>
      <c r="Z30" s="45">
        <f>данные!Z23</f>
        <v>0</v>
      </c>
      <c r="AA30" s="45">
        <f>данные!AA23</f>
        <v>0</v>
      </c>
      <c r="AB30" s="45">
        <f>данные!AB23</f>
        <v>0</v>
      </c>
      <c r="AC30" s="45">
        <f>данные!AC23</f>
        <v>0</v>
      </c>
      <c r="AD30" s="45">
        <f>данные!AD23</f>
        <v>0</v>
      </c>
      <c r="AE30" s="45">
        <f>данные!AE23</f>
        <v>0</v>
      </c>
      <c r="AF30" s="45">
        <f>данные!AF23</f>
        <v>0</v>
      </c>
      <c r="AG30" s="45">
        <f>данные!AG23</f>
        <v>0</v>
      </c>
      <c r="AH30" s="45">
        <f>данные!AH23</f>
        <v>0</v>
      </c>
      <c r="AI30" s="45">
        <f>данные!AI23</f>
        <v>0</v>
      </c>
      <c r="AJ30" s="45">
        <f>данные!AJ23</f>
        <v>0</v>
      </c>
      <c r="AK30" s="45">
        <f>данные!AK23</f>
        <v>0</v>
      </c>
      <c r="AL30" s="45">
        <f>данные!AL23</f>
        <v>0</v>
      </c>
      <c r="AM30" s="45">
        <f>данные!AM23</f>
        <v>0</v>
      </c>
    </row>
    <row r="31" spans="1:39" x14ac:dyDescent="0.2">
      <c r="C31" s="1">
        <f>данные!C24</f>
        <v>0</v>
      </c>
      <c r="D31" s="45">
        <f>данные!D24</f>
        <v>0</v>
      </c>
      <c r="E31" s="45">
        <f>данные!E24</f>
        <v>0</v>
      </c>
      <c r="F31" s="45">
        <f>данные!F24</f>
        <v>0</v>
      </c>
      <c r="G31" s="45">
        <f>данные!G24</f>
        <v>0</v>
      </c>
      <c r="H31" s="45">
        <f>данные!H24</f>
        <v>0</v>
      </c>
      <c r="I31" s="45">
        <f>данные!I24</f>
        <v>0</v>
      </c>
      <c r="J31" s="45">
        <f>данные!J24</f>
        <v>0</v>
      </c>
      <c r="K31" s="45">
        <f>данные!K24</f>
        <v>0</v>
      </c>
      <c r="L31" s="45">
        <f>данные!L24</f>
        <v>0</v>
      </c>
      <c r="M31" s="45">
        <f>данные!M24</f>
        <v>0</v>
      </c>
      <c r="N31" s="45">
        <f>данные!N24</f>
        <v>0</v>
      </c>
      <c r="O31" s="45">
        <f>данные!O24</f>
        <v>0</v>
      </c>
      <c r="P31" s="45">
        <f>данные!P24</f>
        <v>0</v>
      </c>
      <c r="Q31" s="45">
        <f>данные!Q24</f>
        <v>0</v>
      </c>
      <c r="R31" s="45">
        <f>данные!R24</f>
        <v>0</v>
      </c>
      <c r="S31" s="45">
        <f>данные!S24</f>
        <v>0</v>
      </c>
      <c r="T31" s="45">
        <f>данные!T24</f>
        <v>0</v>
      </c>
      <c r="U31" s="45">
        <f>данные!U24</f>
        <v>0</v>
      </c>
      <c r="V31" s="45">
        <f>данные!V24</f>
        <v>0</v>
      </c>
      <c r="W31" s="45">
        <f>данные!W24</f>
        <v>0</v>
      </c>
      <c r="X31" s="45">
        <f>данные!X24</f>
        <v>0</v>
      </c>
      <c r="Y31" s="45">
        <f>данные!Y24</f>
        <v>0</v>
      </c>
      <c r="Z31" s="45">
        <f>данные!Z24</f>
        <v>0</v>
      </c>
      <c r="AA31" s="45">
        <f>данные!AA24</f>
        <v>0</v>
      </c>
      <c r="AB31" s="45">
        <f>данные!AB24</f>
        <v>0</v>
      </c>
      <c r="AC31" s="45">
        <f>данные!AC24</f>
        <v>0</v>
      </c>
      <c r="AD31" s="45">
        <f>данные!AD24</f>
        <v>0</v>
      </c>
      <c r="AE31" s="45">
        <f>данные!AE24</f>
        <v>0</v>
      </c>
      <c r="AF31" s="45">
        <f>данные!AF24</f>
        <v>0</v>
      </c>
      <c r="AG31" s="45">
        <f>данные!AG24</f>
        <v>0</v>
      </c>
      <c r="AH31" s="45">
        <f>данные!AH24</f>
        <v>0</v>
      </c>
      <c r="AI31" s="45">
        <f>данные!AI24</f>
        <v>0</v>
      </c>
      <c r="AJ31" s="45">
        <f>данные!AJ24</f>
        <v>0</v>
      </c>
      <c r="AK31" s="45">
        <f>данные!AK24</f>
        <v>0</v>
      </c>
      <c r="AL31" s="45">
        <f>данные!AL24</f>
        <v>0</v>
      </c>
      <c r="AM31" s="45">
        <f>данные!AM24</f>
        <v>0</v>
      </c>
    </row>
    <row r="32" spans="1:39" x14ac:dyDescent="0.2">
      <c r="C32" s="1">
        <f>данные!C25</f>
        <v>0</v>
      </c>
      <c r="D32" s="45">
        <f>данные!D25</f>
        <v>0</v>
      </c>
      <c r="E32" s="45">
        <f>данные!E25</f>
        <v>0</v>
      </c>
      <c r="F32" s="45">
        <f>данные!F25</f>
        <v>0</v>
      </c>
      <c r="G32" s="45">
        <f>данные!G25</f>
        <v>0</v>
      </c>
      <c r="H32" s="45">
        <f>данные!H25</f>
        <v>0</v>
      </c>
      <c r="I32" s="45">
        <f>данные!I25</f>
        <v>0</v>
      </c>
      <c r="J32" s="45">
        <f>данные!J25</f>
        <v>0</v>
      </c>
      <c r="K32" s="45">
        <f>данные!K25</f>
        <v>0</v>
      </c>
      <c r="L32" s="45">
        <f>данные!L25</f>
        <v>0</v>
      </c>
      <c r="M32" s="45">
        <f>данные!M25</f>
        <v>0</v>
      </c>
      <c r="N32" s="45">
        <f>данные!N25</f>
        <v>0</v>
      </c>
      <c r="O32" s="45">
        <f>данные!O25</f>
        <v>0</v>
      </c>
      <c r="P32" s="45">
        <f>данные!P25</f>
        <v>0</v>
      </c>
      <c r="Q32" s="45">
        <f>данные!Q25</f>
        <v>0</v>
      </c>
      <c r="R32" s="45">
        <f>данные!R25</f>
        <v>0</v>
      </c>
      <c r="S32" s="45">
        <f>данные!S25</f>
        <v>0</v>
      </c>
      <c r="T32" s="45">
        <f>данные!T25</f>
        <v>0</v>
      </c>
      <c r="U32" s="45">
        <f>данные!U25</f>
        <v>0</v>
      </c>
      <c r="V32" s="45">
        <f>данные!V25</f>
        <v>0</v>
      </c>
      <c r="W32" s="45">
        <f>данные!W25</f>
        <v>0</v>
      </c>
      <c r="X32" s="45">
        <f>данные!X25</f>
        <v>0</v>
      </c>
      <c r="Y32" s="45">
        <f>данные!Y25</f>
        <v>0</v>
      </c>
      <c r="Z32" s="45">
        <f>данные!Z25</f>
        <v>0</v>
      </c>
      <c r="AA32" s="45">
        <f>данные!AA25</f>
        <v>0</v>
      </c>
      <c r="AB32" s="45">
        <f>данные!AB25</f>
        <v>0</v>
      </c>
      <c r="AC32" s="45">
        <f>данные!AC25</f>
        <v>0</v>
      </c>
      <c r="AD32" s="45">
        <f>данные!AD25</f>
        <v>0</v>
      </c>
      <c r="AE32" s="45">
        <f>данные!AE25</f>
        <v>0</v>
      </c>
      <c r="AF32" s="45">
        <f>данные!AF25</f>
        <v>0</v>
      </c>
      <c r="AG32" s="45">
        <f>данные!AG25</f>
        <v>0</v>
      </c>
      <c r="AH32" s="45">
        <f>данные!AH25</f>
        <v>0</v>
      </c>
      <c r="AI32" s="45">
        <f>данные!AI25</f>
        <v>0</v>
      </c>
      <c r="AJ32" s="45">
        <f>данные!AJ25</f>
        <v>0</v>
      </c>
      <c r="AK32" s="45">
        <f>данные!AK25</f>
        <v>0</v>
      </c>
      <c r="AL32" s="45">
        <f>данные!AL25</f>
        <v>0</v>
      </c>
      <c r="AM32" s="45">
        <f>данные!AM25</f>
        <v>0</v>
      </c>
    </row>
    <row r="33" spans="1:39" x14ac:dyDescent="0.2">
      <c r="C33" s="1">
        <f>данные!C26</f>
        <v>0</v>
      </c>
      <c r="D33" s="45">
        <f>данные!D26</f>
        <v>0</v>
      </c>
      <c r="E33" s="45">
        <f>данные!E26</f>
        <v>0</v>
      </c>
      <c r="F33" s="45">
        <f>данные!F26</f>
        <v>0</v>
      </c>
      <c r="G33" s="45">
        <f>данные!G26</f>
        <v>0</v>
      </c>
      <c r="H33" s="45">
        <f>данные!H26</f>
        <v>0</v>
      </c>
      <c r="I33" s="45">
        <f>данные!I26</f>
        <v>0</v>
      </c>
      <c r="J33" s="45">
        <f>данные!J26</f>
        <v>0</v>
      </c>
      <c r="K33" s="45">
        <f>данные!K26</f>
        <v>0</v>
      </c>
      <c r="L33" s="45">
        <f>данные!L26</f>
        <v>0</v>
      </c>
      <c r="M33" s="45">
        <f>данные!M26</f>
        <v>0</v>
      </c>
      <c r="N33" s="45">
        <f>данные!N26</f>
        <v>0</v>
      </c>
      <c r="O33" s="45">
        <f>данные!O26</f>
        <v>0</v>
      </c>
      <c r="P33" s="45">
        <f>данные!P26</f>
        <v>0</v>
      </c>
      <c r="Q33" s="45">
        <f>данные!Q26</f>
        <v>0</v>
      </c>
      <c r="R33" s="45">
        <f>данные!R26</f>
        <v>0</v>
      </c>
      <c r="S33" s="45">
        <f>данные!S26</f>
        <v>0</v>
      </c>
      <c r="T33" s="45">
        <f>данные!T26</f>
        <v>0</v>
      </c>
      <c r="U33" s="45">
        <f>данные!U26</f>
        <v>0</v>
      </c>
      <c r="V33" s="45">
        <f>данные!V26</f>
        <v>0</v>
      </c>
      <c r="W33" s="45">
        <f>данные!W26</f>
        <v>0</v>
      </c>
      <c r="X33" s="45">
        <f>данные!X26</f>
        <v>0</v>
      </c>
      <c r="Y33" s="45">
        <f>данные!Y26</f>
        <v>0</v>
      </c>
      <c r="Z33" s="45">
        <f>данные!Z26</f>
        <v>0</v>
      </c>
      <c r="AA33" s="45">
        <f>данные!AA26</f>
        <v>0</v>
      </c>
      <c r="AB33" s="45">
        <f>данные!AB26</f>
        <v>0</v>
      </c>
      <c r="AC33" s="45">
        <f>данные!AC26</f>
        <v>0</v>
      </c>
      <c r="AD33" s="45">
        <f>данные!AD26</f>
        <v>0</v>
      </c>
      <c r="AE33" s="45">
        <f>данные!AE26</f>
        <v>0</v>
      </c>
      <c r="AF33" s="45">
        <f>данные!AF26</f>
        <v>0</v>
      </c>
      <c r="AG33" s="45">
        <f>данные!AG26</f>
        <v>0</v>
      </c>
      <c r="AH33" s="45">
        <f>данные!AH26</f>
        <v>0</v>
      </c>
      <c r="AI33" s="45">
        <f>данные!AI26</f>
        <v>0</v>
      </c>
      <c r="AJ33" s="45">
        <f>данные!AJ26</f>
        <v>0</v>
      </c>
      <c r="AK33" s="45">
        <f>данные!AK26</f>
        <v>0</v>
      </c>
      <c r="AL33" s="45">
        <f>данные!AL26</f>
        <v>0</v>
      </c>
      <c r="AM33" s="45">
        <f>данные!AM26</f>
        <v>0</v>
      </c>
    </row>
    <row r="34" spans="1:39" x14ac:dyDescent="0.2">
      <c r="C34" s="1">
        <f>данные!C27</f>
        <v>0</v>
      </c>
      <c r="D34" s="45">
        <f>данные!D27</f>
        <v>0</v>
      </c>
      <c r="E34" s="45">
        <f>данные!E27</f>
        <v>0</v>
      </c>
      <c r="F34" s="45">
        <f>данные!F27</f>
        <v>0</v>
      </c>
      <c r="G34" s="45">
        <f>данные!G27</f>
        <v>0</v>
      </c>
      <c r="H34" s="45">
        <f>данные!H27</f>
        <v>0</v>
      </c>
      <c r="I34" s="45">
        <f>данные!I27</f>
        <v>0</v>
      </c>
      <c r="J34" s="45">
        <f>данные!J27</f>
        <v>0</v>
      </c>
      <c r="K34" s="45">
        <f>данные!K27</f>
        <v>0</v>
      </c>
      <c r="L34" s="45">
        <f>данные!L27</f>
        <v>0</v>
      </c>
      <c r="M34" s="45">
        <f>данные!M27</f>
        <v>0</v>
      </c>
      <c r="N34" s="45">
        <f>данные!N27</f>
        <v>0</v>
      </c>
      <c r="O34" s="45">
        <f>данные!O27</f>
        <v>0</v>
      </c>
      <c r="P34" s="45">
        <f>данные!P27</f>
        <v>0</v>
      </c>
      <c r="Q34" s="45">
        <f>данные!Q27</f>
        <v>0</v>
      </c>
      <c r="R34" s="45">
        <f>данные!R27</f>
        <v>0</v>
      </c>
      <c r="S34" s="45">
        <f>данные!S27</f>
        <v>0</v>
      </c>
      <c r="T34" s="45">
        <f>данные!T27</f>
        <v>0</v>
      </c>
      <c r="U34" s="45">
        <f>данные!U27</f>
        <v>0</v>
      </c>
      <c r="V34" s="45">
        <f>данные!V27</f>
        <v>0</v>
      </c>
      <c r="W34" s="45">
        <f>данные!W27</f>
        <v>0</v>
      </c>
      <c r="X34" s="45">
        <f>данные!X27</f>
        <v>0</v>
      </c>
      <c r="Y34" s="45">
        <f>данные!Y27</f>
        <v>0</v>
      </c>
      <c r="Z34" s="45">
        <f>данные!Z27</f>
        <v>0</v>
      </c>
      <c r="AA34" s="45">
        <f>данные!AA27</f>
        <v>0</v>
      </c>
      <c r="AB34" s="45">
        <f>данные!AB27</f>
        <v>0</v>
      </c>
      <c r="AC34" s="45">
        <f>данные!AC27</f>
        <v>0</v>
      </c>
      <c r="AD34" s="45">
        <f>данные!AD27</f>
        <v>0</v>
      </c>
      <c r="AE34" s="45">
        <f>данные!AE27</f>
        <v>0</v>
      </c>
      <c r="AF34" s="45">
        <f>данные!AF27</f>
        <v>0</v>
      </c>
      <c r="AG34" s="45">
        <f>данные!AG27</f>
        <v>0</v>
      </c>
      <c r="AH34" s="45">
        <f>данные!AH27</f>
        <v>0</v>
      </c>
      <c r="AI34" s="45">
        <f>данные!AI27</f>
        <v>0</v>
      </c>
      <c r="AJ34" s="45">
        <f>данные!AJ27</f>
        <v>0</v>
      </c>
      <c r="AK34" s="45">
        <f>данные!AK27</f>
        <v>0</v>
      </c>
      <c r="AL34" s="45">
        <f>данные!AL27</f>
        <v>0</v>
      </c>
      <c r="AM34" s="45">
        <f>данные!AM27</f>
        <v>0</v>
      </c>
    </row>
    <row r="35" spans="1:39" x14ac:dyDescent="0.2">
      <c r="C35" s="1">
        <f>данные!C28</f>
        <v>0</v>
      </c>
      <c r="D35" s="45">
        <f>данные!D28</f>
        <v>0</v>
      </c>
      <c r="E35" s="45">
        <f>данные!E28</f>
        <v>0</v>
      </c>
      <c r="F35" s="45">
        <f>данные!F28</f>
        <v>0</v>
      </c>
      <c r="G35" s="45">
        <f>данные!G28</f>
        <v>0</v>
      </c>
      <c r="H35" s="45">
        <f>данные!H28</f>
        <v>0</v>
      </c>
      <c r="I35" s="45">
        <f>данные!I28</f>
        <v>0</v>
      </c>
      <c r="J35" s="45">
        <f>данные!J28</f>
        <v>0</v>
      </c>
      <c r="K35" s="45">
        <f>данные!K28</f>
        <v>0</v>
      </c>
      <c r="L35" s="45">
        <f>данные!L28</f>
        <v>0</v>
      </c>
      <c r="M35" s="45">
        <f>данные!M28</f>
        <v>0</v>
      </c>
      <c r="N35" s="45">
        <f>данные!N28</f>
        <v>0</v>
      </c>
      <c r="O35" s="45">
        <f>данные!O28</f>
        <v>0</v>
      </c>
      <c r="P35" s="45">
        <f>данные!P28</f>
        <v>0</v>
      </c>
      <c r="Q35" s="45">
        <f>данные!Q28</f>
        <v>0</v>
      </c>
      <c r="R35" s="45">
        <f>данные!R28</f>
        <v>0</v>
      </c>
      <c r="S35" s="45">
        <f>данные!S28</f>
        <v>0</v>
      </c>
      <c r="T35" s="45">
        <f>данные!T28</f>
        <v>0</v>
      </c>
      <c r="U35" s="45">
        <f>данные!U28</f>
        <v>0</v>
      </c>
      <c r="V35" s="45">
        <f>данные!V28</f>
        <v>0</v>
      </c>
      <c r="W35" s="45">
        <f>данные!W28</f>
        <v>0</v>
      </c>
      <c r="X35" s="45">
        <f>данные!X28</f>
        <v>0</v>
      </c>
      <c r="Y35" s="45">
        <f>данные!Y28</f>
        <v>0</v>
      </c>
      <c r="Z35" s="45">
        <f>данные!Z28</f>
        <v>0</v>
      </c>
      <c r="AA35" s="45">
        <f>данные!AA28</f>
        <v>0</v>
      </c>
      <c r="AB35" s="45">
        <f>данные!AB28</f>
        <v>0</v>
      </c>
      <c r="AC35" s="45">
        <f>данные!AC28</f>
        <v>0</v>
      </c>
      <c r="AD35" s="45">
        <f>данные!AD28</f>
        <v>0</v>
      </c>
      <c r="AE35" s="45">
        <f>данные!AE28</f>
        <v>0</v>
      </c>
      <c r="AF35" s="45">
        <f>данные!AF28</f>
        <v>0</v>
      </c>
      <c r="AG35" s="45">
        <f>данные!AG28</f>
        <v>0</v>
      </c>
      <c r="AH35" s="45">
        <f>данные!AH28</f>
        <v>0</v>
      </c>
      <c r="AI35" s="45">
        <f>данные!AI28</f>
        <v>0</v>
      </c>
      <c r="AJ35" s="45">
        <f>данные!AJ28</f>
        <v>0</v>
      </c>
      <c r="AK35" s="45">
        <f>данные!AK28</f>
        <v>0</v>
      </c>
      <c r="AL35" s="45">
        <f>данные!AL28</f>
        <v>0</v>
      </c>
      <c r="AM35" s="45">
        <f>данные!AM28</f>
        <v>0</v>
      </c>
    </row>
    <row r="36" spans="1:39" x14ac:dyDescent="0.2">
      <c r="C36" s="1">
        <f>данные!C29</f>
        <v>0</v>
      </c>
      <c r="D36" s="45">
        <f>данные!D29</f>
        <v>0</v>
      </c>
      <c r="E36" s="45">
        <f>данные!E29</f>
        <v>0</v>
      </c>
      <c r="F36" s="45">
        <f>данные!F29</f>
        <v>0</v>
      </c>
      <c r="G36" s="45">
        <f>данные!G29</f>
        <v>0</v>
      </c>
      <c r="H36" s="45">
        <f>данные!H29</f>
        <v>0</v>
      </c>
      <c r="I36" s="45">
        <f>данные!I29</f>
        <v>0</v>
      </c>
      <c r="J36" s="45">
        <f>данные!J29</f>
        <v>0</v>
      </c>
      <c r="K36" s="45">
        <f>данные!K29</f>
        <v>0</v>
      </c>
      <c r="L36" s="45">
        <f>данные!L29</f>
        <v>0</v>
      </c>
      <c r="M36" s="45">
        <f>данные!M29</f>
        <v>0</v>
      </c>
      <c r="N36" s="45">
        <f>данные!N29</f>
        <v>0</v>
      </c>
      <c r="O36" s="45">
        <f>данные!O29</f>
        <v>0</v>
      </c>
      <c r="P36" s="45">
        <f>данные!P29</f>
        <v>0</v>
      </c>
      <c r="Q36" s="45">
        <f>данные!Q29</f>
        <v>0</v>
      </c>
      <c r="R36" s="45">
        <f>данные!R29</f>
        <v>0</v>
      </c>
      <c r="S36" s="45">
        <f>данные!S29</f>
        <v>0</v>
      </c>
      <c r="T36" s="45">
        <f>данные!T29</f>
        <v>0</v>
      </c>
      <c r="U36" s="45">
        <f>данные!U29</f>
        <v>0</v>
      </c>
      <c r="V36" s="45">
        <f>данные!V29</f>
        <v>0</v>
      </c>
      <c r="W36" s="45">
        <f>данные!W29</f>
        <v>0</v>
      </c>
      <c r="X36" s="45">
        <f>данные!X29</f>
        <v>0</v>
      </c>
      <c r="Y36" s="45">
        <f>данные!Y29</f>
        <v>0</v>
      </c>
      <c r="Z36" s="45">
        <f>данные!Z29</f>
        <v>0</v>
      </c>
      <c r="AA36" s="45">
        <f>данные!AA29</f>
        <v>0</v>
      </c>
      <c r="AB36" s="45">
        <f>данные!AB29</f>
        <v>0</v>
      </c>
      <c r="AC36" s="45">
        <f>данные!AC29</f>
        <v>0</v>
      </c>
      <c r="AD36" s="45">
        <f>данные!AD29</f>
        <v>0</v>
      </c>
      <c r="AE36" s="45">
        <f>данные!AE29</f>
        <v>0</v>
      </c>
      <c r="AF36" s="45">
        <f>данные!AF29</f>
        <v>0</v>
      </c>
      <c r="AG36" s="45">
        <f>данные!AG29</f>
        <v>0</v>
      </c>
      <c r="AH36" s="45">
        <f>данные!AH29</f>
        <v>0</v>
      </c>
      <c r="AI36" s="45">
        <f>данные!AI29</f>
        <v>0</v>
      </c>
      <c r="AJ36" s="45">
        <f>данные!AJ29</f>
        <v>0</v>
      </c>
      <c r="AK36" s="45">
        <f>данные!AK29</f>
        <v>0</v>
      </c>
      <c r="AL36" s="45">
        <f>данные!AL29</f>
        <v>0</v>
      </c>
      <c r="AM36" s="45">
        <f>данные!AM29</f>
        <v>0</v>
      </c>
    </row>
    <row r="37" spans="1:39" x14ac:dyDescent="0.2">
      <c r="A37" s="4"/>
      <c r="B37" s="4" t="s">
        <v>53</v>
      </c>
      <c r="C37" s="4"/>
      <c r="D37" s="48">
        <f t="shared" ref="D37:AM37" si="20">SUM(D38:D46)</f>
        <v>10</v>
      </c>
      <c r="E37" s="48">
        <f>SUM(E38:E46)</f>
        <v>10</v>
      </c>
      <c r="F37" s="48">
        <f t="shared" si="20"/>
        <v>10</v>
      </c>
      <c r="G37" s="48">
        <f t="shared" si="20"/>
        <v>10</v>
      </c>
      <c r="H37" s="48">
        <f t="shared" si="20"/>
        <v>10</v>
      </c>
      <c r="I37" s="48">
        <f t="shared" si="20"/>
        <v>20</v>
      </c>
      <c r="J37" s="48">
        <f t="shared" si="20"/>
        <v>20</v>
      </c>
      <c r="K37" s="48">
        <f t="shared" si="20"/>
        <v>20</v>
      </c>
      <c r="L37" s="48">
        <f t="shared" si="20"/>
        <v>20</v>
      </c>
      <c r="M37" s="48">
        <f t="shared" si="20"/>
        <v>20</v>
      </c>
      <c r="N37" s="48">
        <f t="shared" si="20"/>
        <v>20</v>
      </c>
      <c r="O37" s="48">
        <f t="shared" si="20"/>
        <v>20</v>
      </c>
      <c r="P37" s="48">
        <f t="shared" si="20"/>
        <v>20</v>
      </c>
      <c r="Q37" s="48">
        <f t="shared" si="20"/>
        <v>20</v>
      </c>
      <c r="R37" s="48">
        <f t="shared" si="20"/>
        <v>20</v>
      </c>
      <c r="S37" s="48">
        <f t="shared" si="20"/>
        <v>20</v>
      </c>
      <c r="T37" s="48">
        <f t="shared" si="20"/>
        <v>20</v>
      </c>
      <c r="U37" s="48">
        <f t="shared" si="20"/>
        <v>20</v>
      </c>
      <c r="V37" s="48">
        <f t="shared" si="20"/>
        <v>20</v>
      </c>
      <c r="W37" s="48">
        <f t="shared" si="20"/>
        <v>20</v>
      </c>
      <c r="X37" s="48">
        <f t="shared" si="20"/>
        <v>20</v>
      </c>
      <c r="Y37" s="48">
        <f t="shared" si="20"/>
        <v>20</v>
      </c>
      <c r="Z37" s="48">
        <f t="shared" si="20"/>
        <v>20</v>
      </c>
      <c r="AA37" s="48">
        <f t="shared" si="20"/>
        <v>20</v>
      </c>
      <c r="AB37" s="48">
        <f t="shared" si="20"/>
        <v>20</v>
      </c>
      <c r="AC37" s="48">
        <f t="shared" si="20"/>
        <v>20</v>
      </c>
      <c r="AD37" s="48">
        <f t="shared" si="20"/>
        <v>20</v>
      </c>
      <c r="AE37" s="48">
        <f t="shared" si="20"/>
        <v>20</v>
      </c>
      <c r="AF37" s="48">
        <f t="shared" si="20"/>
        <v>20</v>
      </c>
      <c r="AG37" s="48">
        <f t="shared" si="20"/>
        <v>20</v>
      </c>
      <c r="AH37" s="48">
        <f t="shared" si="20"/>
        <v>20</v>
      </c>
      <c r="AI37" s="48">
        <f t="shared" si="20"/>
        <v>20</v>
      </c>
      <c r="AJ37" s="48">
        <f t="shared" si="20"/>
        <v>20</v>
      </c>
      <c r="AK37" s="48">
        <f t="shared" si="20"/>
        <v>20</v>
      </c>
      <c r="AL37" s="48">
        <f t="shared" si="20"/>
        <v>20</v>
      </c>
      <c r="AM37" s="48">
        <f t="shared" si="20"/>
        <v>20</v>
      </c>
    </row>
    <row r="38" spans="1:39" x14ac:dyDescent="0.2">
      <c r="B38" s="10"/>
      <c r="C38" s="10" t="str">
        <f>данные!C31</f>
        <v xml:space="preserve">Наладчик </v>
      </c>
      <c r="D38" s="45">
        <f>данные!D31</f>
        <v>10</v>
      </c>
      <c r="E38" s="45">
        <f>данные!E31</f>
        <v>10</v>
      </c>
      <c r="F38" s="45">
        <f>данные!F31</f>
        <v>10</v>
      </c>
      <c r="G38" s="45">
        <f>данные!G31</f>
        <v>10</v>
      </c>
      <c r="H38" s="45">
        <f>данные!H31</f>
        <v>10</v>
      </c>
      <c r="I38" s="45">
        <f>данные!I31</f>
        <v>10</v>
      </c>
      <c r="J38" s="45">
        <f>данные!J31</f>
        <v>10</v>
      </c>
      <c r="K38" s="45">
        <f>данные!K31</f>
        <v>10</v>
      </c>
      <c r="L38" s="45">
        <f>данные!L31</f>
        <v>10</v>
      </c>
      <c r="M38" s="45">
        <f>данные!M31</f>
        <v>10</v>
      </c>
      <c r="N38" s="45">
        <f>данные!N31</f>
        <v>10</v>
      </c>
      <c r="O38" s="45">
        <f>данные!O31</f>
        <v>10</v>
      </c>
      <c r="P38" s="45">
        <f>данные!P31</f>
        <v>10</v>
      </c>
      <c r="Q38" s="45">
        <f>данные!Q31</f>
        <v>10</v>
      </c>
      <c r="R38" s="45">
        <f>данные!R31</f>
        <v>10</v>
      </c>
      <c r="S38" s="45">
        <f>данные!S31</f>
        <v>10</v>
      </c>
      <c r="T38" s="45">
        <f>данные!T31</f>
        <v>10</v>
      </c>
      <c r="U38" s="45">
        <f>данные!U31</f>
        <v>10</v>
      </c>
      <c r="V38" s="45">
        <f>данные!V31</f>
        <v>10</v>
      </c>
      <c r="W38" s="45">
        <f>данные!W31</f>
        <v>10</v>
      </c>
      <c r="X38" s="45">
        <f>данные!X31</f>
        <v>10</v>
      </c>
      <c r="Y38" s="45">
        <f>данные!Y31</f>
        <v>10</v>
      </c>
      <c r="Z38" s="45">
        <f>данные!Z31</f>
        <v>10</v>
      </c>
      <c r="AA38" s="45">
        <f>данные!AA31</f>
        <v>10</v>
      </c>
      <c r="AB38" s="45">
        <f>данные!AB31</f>
        <v>10</v>
      </c>
      <c r="AC38" s="45">
        <f>данные!AC31</f>
        <v>10</v>
      </c>
      <c r="AD38" s="45">
        <f>данные!AD31</f>
        <v>10</v>
      </c>
      <c r="AE38" s="45">
        <f>данные!AE31</f>
        <v>10</v>
      </c>
      <c r="AF38" s="45">
        <f>данные!AF31</f>
        <v>10</v>
      </c>
      <c r="AG38" s="45">
        <f>данные!AG31</f>
        <v>10</v>
      </c>
      <c r="AH38" s="45">
        <f>данные!AH31</f>
        <v>10</v>
      </c>
      <c r="AI38" s="45">
        <f>данные!AI31</f>
        <v>10</v>
      </c>
      <c r="AJ38" s="45">
        <f>данные!AJ31</f>
        <v>10</v>
      </c>
      <c r="AK38" s="45">
        <f>данные!AK31</f>
        <v>10</v>
      </c>
      <c r="AL38" s="45">
        <f>данные!AL31</f>
        <v>10</v>
      </c>
      <c r="AM38" s="45">
        <f>данные!AM31</f>
        <v>10</v>
      </c>
    </row>
    <row r="39" spans="1:39" x14ac:dyDescent="0.2">
      <c r="B39" s="10"/>
      <c r="C39" s="10" t="str">
        <f>данные!C32</f>
        <v>Слесарь МСР 3 разряд</v>
      </c>
      <c r="D39" s="45">
        <f>данные!D32</f>
        <v>0</v>
      </c>
      <c r="E39" s="45">
        <f>данные!E32</f>
        <v>0</v>
      </c>
      <c r="F39" s="45">
        <f>данные!F32</f>
        <v>0</v>
      </c>
      <c r="G39" s="45">
        <f>данные!G32</f>
        <v>0</v>
      </c>
      <c r="H39" s="45">
        <f>данные!H32</f>
        <v>0</v>
      </c>
      <c r="I39" s="45">
        <f>данные!I32</f>
        <v>10</v>
      </c>
      <c r="J39" s="45">
        <f>данные!J32</f>
        <v>10</v>
      </c>
      <c r="K39" s="45">
        <f>данные!K32</f>
        <v>10</v>
      </c>
      <c r="L39" s="45">
        <f>данные!L32</f>
        <v>10</v>
      </c>
      <c r="M39" s="45">
        <f>данные!M32</f>
        <v>10</v>
      </c>
      <c r="N39" s="45">
        <f>данные!N32</f>
        <v>10</v>
      </c>
      <c r="O39" s="45">
        <f>данные!O32</f>
        <v>10</v>
      </c>
      <c r="P39" s="45">
        <f>данные!P32</f>
        <v>10</v>
      </c>
      <c r="Q39" s="45">
        <f>данные!Q32</f>
        <v>10</v>
      </c>
      <c r="R39" s="45">
        <f>данные!R32</f>
        <v>10</v>
      </c>
      <c r="S39" s="45">
        <f>данные!S32</f>
        <v>10</v>
      </c>
      <c r="T39" s="45">
        <f>данные!T32</f>
        <v>10</v>
      </c>
      <c r="U39" s="45">
        <f>данные!U32</f>
        <v>10</v>
      </c>
      <c r="V39" s="45">
        <f>данные!V32</f>
        <v>10</v>
      </c>
      <c r="W39" s="45">
        <f>данные!W32</f>
        <v>10</v>
      </c>
      <c r="X39" s="45">
        <f>данные!X32</f>
        <v>10</v>
      </c>
      <c r="Y39" s="45">
        <f>данные!Y32</f>
        <v>10</v>
      </c>
      <c r="Z39" s="45">
        <f>данные!Z32</f>
        <v>10</v>
      </c>
      <c r="AA39" s="45">
        <f>данные!AA32</f>
        <v>10</v>
      </c>
      <c r="AB39" s="45">
        <f>данные!AB32</f>
        <v>10</v>
      </c>
      <c r="AC39" s="45">
        <f>данные!AC32</f>
        <v>10</v>
      </c>
      <c r="AD39" s="45">
        <f>данные!AD32</f>
        <v>10</v>
      </c>
      <c r="AE39" s="45">
        <f>данные!AE32</f>
        <v>10</v>
      </c>
      <c r="AF39" s="45">
        <f>данные!AF32</f>
        <v>10</v>
      </c>
      <c r="AG39" s="45">
        <f>данные!AG32</f>
        <v>10</v>
      </c>
      <c r="AH39" s="45">
        <f>данные!AH32</f>
        <v>10</v>
      </c>
      <c r="AI39" s="45">
        <f>данные!AI32</f>
        <v>10</v>
      </c>
      <c r="AJ39" s="45">
        <f>данные!AJ32</f>
        <v>10</v>
      </c>
      <c r="AK39" s="45">
        <f>данные!AK32</f>
        <v>10</v>
      </c>
      <c r="AL39" s="45">
        <f>данные!AL32</f>
        <v>10</v>
      </c>
      <c r="AM39" s="45">
        <f>данные!AM32</f>
        <v>10</v>
      </c>
    </row>
    <row r="40" spans="1:39" x14ac:dyDescent="0.2">
      <c r="B40" s="10"/>
      <c r="C40" s="10" t="str">
        <f>данные!C33</f>
        <v>Слесарь МСР 4 разряд</v>
      </c>
      <c r="D40" s="45">
        <f>данные!D33</f>
        <v>0</v>
      </c>
      <c r="E40" s="45">
        <f>данные!E33</f>
        <v>0</v>
      </c>
      <c r="F40" s="45">
        <f>данные!F33</f>
        <v>0</v>
      </c>
      <c r="G40" s="45">
        <f>данные!G33</f>
        <v>0</v>
      </c>
      <c r="H40" s="45">
        <f>данные!H33</f>
        <v>0</v>
      </c>
      <c r="I40" s="45">
        <f>данные!I33</f>
        <v>0</v>
      </c>
      <c r="J40" s="45">
        <f>данные!J33</f>
        <v>0</v>
      </c>
      <c r="K40" s="45">
        <f>данные!K33</f>
        <v>0</v>
      </c>
      <c r="L40" s="45">
        <f>данные!L33</f>
        <v>0</v>
      </c>
      <c r="M40" s="45">
        <f>данные!M33</f>
        <v>0</v>
      </c>
      <c r="N40" s="45">
        <f>данные!N33</f>
        <v>0</v>
      </c>
      <c r="O40" s="45">
        <f>данные!O33</f>
        <v>0</v>
      </c>
      <c r="P40" s="45">
        <f>данные!P33</f>
        <v>0</v>
      </c>
      <c r="Q40" s="45">
        <f>данные!Q33</f>
        <v>0</v>
      </c>
      <c r="R40" s="45">
        <f>данные!R33</f>
        <v>0</v>
      </c>
      <c r="S40" s="45">
        <f>данные!S33</f>
        <v>0</v>
      </c>
      <c r="T40" s="45">
        <f>данные!T33</f>
        <v>0</v>
      </c>
      <c r="U40" s="45">
        <f>данные!U33</f>
        <v>0</v>
      </c>
      <c r="V40" s="45">
        <f>данные!V33</f>
        <v>0</v>
      </c>
      <c r="W40" s="45">
        <f>данные!W33</f>
        <v>0</v>
      </c>
      <c r="X40" s="45">
        <f>данные!X33</f>
        <v>0</v>
      </c>
      <c r="Y40" s="45">
        <f>данные!Y33</f>
        <v>0</v>
      </c>
      <c r="Z40" s="45">
        <f>данные!Z33</f>
        <v>0</v>
      </c>
      <c r="AA40" s="45">
        <f>данные!AA33</f>
        <v>0</v>
      </c>
      <c r="AB40" s="45">
        <f>данные!AB33</f>
        <v>0</v>
      </c>
      <c r="AC40" s="45">
        <f>данные!AC33</f>
        <v>0</v>
      </c>
      <c r="AD40" s="45">
        <f>данные!AD33</f>
        <v>0</v>
      </c>
      <c r="AE40" s="45">
        <f>данные!AE33</f>
        <v>0</v>
      </c>
      <c r="AF40" s="45">
        <f>данные!AF33</f>
        <v>0</v>
      </c>
      <c r="AG40" s="45">
        <f>данные!AG33</f>
        <v>0</v>
      </c>
      <c r="AH40" s="45">
        <f>данные!AH33</f>
        <v>0</v>
      </c>
      <c r="AI40" s="45">
        <f>данные!AI33</f>
        <v>0</v>
      </c>
      <c r="AJ40" s="45">
        <f>данные!AJ33</f>
        <v>0</v>
      </c>
      <c r="AK40" s="45">
        <f>данные!AK33</f>
        <v>0</v>
      </c>
      <c r="AL40" s="45">
        <f>данные!AL33</f>
        <v>0</v>
      </c>
      <c r="AM40" s="45">
        <f>данные!AM33</f>
        <v>0</v>
      </c>
    </row>
    <row r="41" spans="1:39" x14ac:dyDescent="0.2">
      <c r="B41" s="10"/>
      <c r="C41" s="10">
        <f>данные!C34</f>
        <v>0</v>
      </c>
      <c r="D41" s="45">
        <f>данные!D34</f>
        <v>0</v>
      </c>
      <c r="E41" s="45">
        <f>данные!E34</f>
        <v>0</v>
      </c>
      <c r="F41" s="45">
        <f>данные!F34</f>
        <v>0</v>
      </c>
      <c r="G41" s="45">
        <f>данные!G34</f>
        <v>0</v>
      </c>
      <c r="H41" s="45">
        <f>данные!H34</f>
        <v>0</v>
      </c>
      <c r="I41" s="45">
        <f>данные!I34</f>
        <v>0</v>
      </c>
      <c r="J41" s="45">
        <f>данные!J34</f>
        <v>0</v>
      </c>
      <c r="K41" s="45">
        <f>данные!K34</f>
        <v>0</v>
      </c>
      <c r="L41" s="45">
        <f>данные!L34</f>
        <v>0</v>
      </c>
      <c r="M41" s="45">
        <f>данные!M34</f>
        <v>0</v>
      </c>
      <c r="N41" s="45">
        <f>данные!N34</f>
        <v>0</v>
      </c>
      <c r="O41" s="45">
        <f>данные!O34</f>
        <v>0</v>
      </c>
      <c r="P41" s="45">
        <f>данные!P34</f>
        <v>0</v>
      </c>
      <c r="Q41" s="45">
        <f>данные!Q34</f>
        <v>0</v>
      </c>
      <c r="R41" s="45">
        <f>данные!R34</f>
        <v>0</v>
      </c>
      <c r="S41" s="45">
        <f>данные!S34</f>
        <v>0</v>
      </c>
      <c r="T41" s="45">
        <f>данные!T34</f>
        <v>0</v>
      </c>
      <c r="U41" s="45">
        <f>данные!U34</f>
        <v>0</v>
      </c>
      <c r="V41" s="45">
        <f>данные!V34</f>
        <v>0</v>
      </c>
      <c r="W41" s="45">
        <f>данные!W34</f>
        <v>0</v>
      </c>
      <c r="X41" s="45">
        <f>данные!X34</f>
        <v>0</v>
      </c>
      <c r="Y41" s="45">
        <f>данные!Y34</f>
        <v>0</v>
      </c>
      <c r="Z41" s="45">
        <f>данные!Z34</f>
        <v>0</v>
      </c>
      <c r="AA41" s="45">
        <f>данные!AA34</f>
        <v>0</v>
      </c>
      <c r="AB41" s="45">
        <f>данные!AB34</f>
        <v>0</v>
      </c>
      <c r="AC41" s="45">
        <f>данные!AC34</f>
        <v>0</v>
      </c>
      <c r="AD41" s="45">
        <f>данные!AD34</f>
        <v>0</v>
      </c>
      <c r="AE41" s="45">
        <f>данные!AE34</f>
        <v>0</v>
      </c>
      <c r="AF41" s="45">
        <f>данные!AF34</f>
        <v>0</v>
      </c>
      <c r="AG41" s="45">
        <f>данные!AG34</f>
        <v>0</v>
      </c>
      <c r="AH41" s="45">
        <f>данные!AH34</f>
        <v>0</v>
      </c>
      <c r="AI41" s="45">
        <f>данные!AI34</f>
        <v>0</v>
      </c>
      <c r="AJ41" s="45">
        <f>данные!AJ34</f>
        <v>0</v>
      </c>
      <c r="AK41" s="45">
        <f>данные!AK34</f>
        <v>0</v>
      </c>
      <c r="AL41" s="45">
        <f>данные!AL34</f>
        <v>0</v>
      </c>
      <c r="AM41" s="45">
        <f>данные!AM34</f>
        <v>0</v>
      </c>
    </row>
    <row r="42" spans="1:39" x14ac:dyDescent="0.2">
      <c r="B42" s="10"/>
      <c r="C42" s="10">
        <f>данные!C35</f>
        <v>0</v>
      </c>
      <c r="D42" s="45">
        <f>данные!D35</f>
        <v>0</v>
      </c>
      <c r="E42" s="45">
        <f>данные!E35</f>
        <v>0</v>
      </c>
      <c r="F42" s="45">
        <f>данные!F35</f>
        <v>0</v>
      </c>
      <c r="G42" s="45">
        <f>данные!G35</f>
        <v>0</v>
      </c>
      <c r="H42" s="45">
        <f>данные!H35</f>
        <v>0</v>
      </c>
      <c r="I42" s="45">
        <f>данные!I35</f>
        <v>0</v>
      </c>
      <c r="J42" s="45">
        <f>данные!J35</f>
        <v>0</v>
      </c>
      <c r="K42" s="45">
        <f>данные!K35</f>
        <v>0</v>
      </c>
      <c r="L42" s="45">
        <f>данные!L35</f>
        <v>0</v>
      </c>
      <c r="M42" s="45">
        <f>данные!M35</f>
        <v>0</v>
      </c>
      <c r="N42" s="45">
        <f>данные!N35</f>
        <v>0</v>
      </c>
      <c r="O42" s="45">
        <f>данные!O35</f>
        <v>0</v>
      </c>
      <c r="P42" s="45">
        <f>данные!P35</f>
        <v>0</v>
      </c>
      <c r="Q42" s="45">
        <f>данные!Q35</f>
        <v>0</v>
      </c>
      <c r="R42" s="45">
        <f>данные!R35</f>
        <v>0</v>
      </c>
      <c r="S42" s="45">
        <f>данные!S35</f>
        <v>0</v>
      </c>
      <c r="T42" s="45">
        <f>данные!T35</f>
        <v>0</v>
      </c>
      <c r="U42" s="45">
        <f>данные!U35</f>
        <v>0</v>
      </c>
      <c r="V42" s="45">
        <f>данные!V35</f>
        <v>0</v>
      </c>
      <c r="W42" s="45">
        <f>данные!W35</f>
        <v>0</v>
      </c>
      <c r="X42" s="45">
        <f>данные!X35</f>
        <v>0</v>
      </c>
      <c r="Y42" s="45">
        <f>данные!Y35</f>
        <v>0</v>
      </c>
      <c r="Z42" s="45">
        <f>данные!Z35</f>
        <v>0</v>
      </c>
      <c r="AA42" s="45">
        <f>данные!AA35</f>
        <v>0</v>
      </c>
      <c r="AB42" s="45">
        <f>данные!AB35</f>
        <v>0</v>
      </c>
      <c r="AC42" s="45">
        <f>данные!AC35</f>
        <v>0</v>
      </c>
      <c r="AD42" s="45">
        <f>данные!AD35</f>
        <v>0</v>
      </c>
      <c r="AE42" s="45">
        <f>данные!AE35</f>
        <v>0</v>
      </c>
      <c r="AF42" s="45">
        <f>данные!AF35</f>
        <v>0</v>
      </c>
      <c r="AG42" s="45">
        <f>данные!AG35</f>
        <v>0</v>
      </c>
      <c r="AH42" s="45">
        <f>данные!AH35</f>
        <v>0</v>
      </c>
      <c r="AI42" s="45">
        <f>данные!AI35</f>
        <v>0</v>
      </c>
      <c r="AJ42" s="45">
        <f>данные!AJ35</f>
        <v>0</v>
      </c>
      <c r="AK42" s="45">
        <f>данные!AK35</f>
        <v>0</v>
      </c>
      <c r="AL42" s="45">
        <f>данные!AL35</f>
        <v>0</v>
      </c>
      <c r="AM42" s="45">
        <f>данные!AM35</f>
        <v>0</v>
      </c>
    </row>
    <row r="43" spans="1:39" x14ac:dyDescent="0.2">
      <c r="B43" s="10"/>
      <c r="C43" s="10">
        <f>данные!C36</f>
        <v>0</v>
      </c>
      <c r="D43" s="45">
        <f>данные!D36</f>
        <v>0</v>
      </c>
      <c r="E43" s="45">
        <f>данные!E36</f>
        <v>0</v>
      </c>
      <c r="F43" s="45">
        <f>данные!F36</f>
        <v>0</v>
      </c>
      <c r="G43" s="45">
        <f>данные!G36</f>
        <v>0</v>
      </c>
      <c r="H43" s="45">
        <f>данные!H36</f>
        <v>0</v>
      </c>
      <c r="I43" s="45">
        <f>данные!I36</f>
        <v>0</v>
      </c>
      <c r="J43" s="45">
        <f>данные!J36</f>
        <v>0</v>
      </c>
      <c r="K43" s="45">
        <f>данные!K36</f>
        <v>0</v>
      </c>
      <c r="L43" s="45">
        <f>данные!L36</f>
        <v>0</v>
      </c>
      <c r="M43" s="45">
        <f>данные!M36</f>
        <v>0</v>
      </c>
      <c r="N43" s="45">
        <f>данные!N36</f>
        <v>0</v>
      </c>
      <c r="O43" s="45">
        <f>данные!O36</f>
        <v>0</v>
      </c>
      <c r="P43" s="45">
        <f>данные!P36</f>
        <v>0</v>
      </c>
      <c r="Q43" s="45">
        <f>данные!Q36</f>
        <v>0</v>
      </c>
      <c r="R43" s="45">
        <f>данные!R36</f>
        <v>0</v>
      </c>
      <c r="S43" s="45">
        <f>данные!S36</f>
        <v>0</v>
      </c>
      <c r="T43" s="45">
        <f>данные!T36</f>
        <v>0</v>
      </c>
      <c r="U43" s="45">
        <f>данные!U36</f>
        <v>0</v>
      </c>
      <c r="V43" s="45">
        <f>данные!V36</f>
        <v>0</v>
      </c>
      <c r="W43" s="45">
        <f>данные!W36</f>
        <v>0</v>
      </c>
      <c r="X43" s="45">
        <f>данные!X36</f>
        <v>0</v>
      </c>
      <c r="Y43" s="45">
        <f>данные!Y36</f>
        <v>0</v>
      </c>
      <c r="Z43" s="45">
        <f>данные!Z36</f>
        <v>0</v>
      </c>
      <c r="AA43" s="45">
        <f>данные!AA36</f>
        <v>0</v>
      </c>
      <c r="AB43" s="45">
        <f>данные!AB36</f>
        <v>0</v>
      </c>
      <c r="AC43" s="45">
        <f>данные!AC36</f>
        <v>0</v>
      </c>
      <c r="AD43" s="45">
        <f>данные!AD36</f>
        <v>0</v>
      </c>
      <c r="AE43" s="45">
        <f>данные!AE36</f>
        <v>0</v>
      </c>
      <c r="AF43" s="45">
        <f>данные!AF36</f>
        <v>0</v>
      </c>
      <c r="AG43" s="45">
        <f>данные!AG36</f>
        <v>0</v>
      </c>
      <c r="AH43" s="45">
        <f>данные!AH36</f>
        <v>0</v>
      </c>
      <c r="AI43" s="45">
        <f>данные!AI36</f>
        <v>0</v>
      </c>
      <c r="AJ43" s="45">
        <f>данные!AJ36</f>
        <v>0</v>
      </c>
      <c r="AK43" s="45">
        <f>данные!AK36</f>
        <v>0</v>
      </c>
      <c r="AL43" s="45">
        <f>данные!AL36</f>
        <v>0</v>
      </c>
      <c r="AM43" s="45">
        <f>данные!AM36</f>
        <v>0</v>
      </c>
    </row>
    <row r="44" spans="1:39" x14ac:dyDescent="0.2">
      <c r="B44" s="10"/>
      <c r="C44" s="10">
        <f>данные!C37</f>
        <v>0</v>
      </c>
      <c r="D44" s="45">
        <f>данные!D37</f>
        <v>0</v>
      </c>
      <c r="E44" s="45">
        <f>данные!E37</f>
        <v>0</v>
      </c>
      <c r="F44" s="45">
        <f>данные!F37</f>
        <v>0</v>
      </c>
      <c r="G44" s="45">
        <f>данные!G37</f>
        <v>0</v>
      </c>
      <c r="H44" s="45">
        <f>данные!H37</f>
        <v>0</v>
      </c>
      <c r="I44" s="45">
        <f>данные!I37</f>
        <v>0</v>
      </c>
      <c r="J44" s="45">
        <f>данные!J37</f>
        <v>0</v>
      </c>
      <c r="K44" s="45">
        <f>данные!K37</f>
        <v>0</v>
      </c>
      <c r="L44" s="45">
        <f>данные!L37</f>
        <v>0</v>
      </c>
      <c r="M44" s="45">
        <f>данные!M37</f>
        <v>0</v>
      </c>
      <c r="N44" s="45">
        <f>данные!N37</f>
        <v>0</v>
      </c>
      <c r="O44" s="45">
        <f>данные!O37</f>
        <v>0</v>
      </c>
      <c r="P44" s="45">
        <f>данные!P37</f>
        <v>0</v>
      </c>
      <c r="Q44" s="45">
        <f>данные!Q37</f>
        <v>0</v>
      </c>
      <c r="R44" s="45">
        <f>данные!R37</f>
        <v>0</v>
      </c>
      <c r="S44" s="45">
        <f>данные!S37</f>
        <v>0</v>
      </c>
      <c r="T44" s="45">
        <f>данные!T37</f>
        <v>0</v>
      </c>
      <c r="U44" s="45">
        <f>данные!U37</f>
        <v>0</v>
      </c>
      <c r="V44" s="45">
        <f>данные!V37</f>
        <v>0</v>
      </c>
      <c r="W44" s="45">
        <f>данные!W37</f>
        <v>0</v>
      </c>
      <c r="X44" s="45">
        <f>данные!X37</f>
        <v>0</v>
      </c>
      <c r="Y44" s="45">
        <f>данные!Y37</f>
        <v>0</v>
      </c>
      <c r="Z44" s="45">
        <f>данные!Z37</f>
        <v>0</v>
      </c>
      <c r="AA44" s="45">
        <f>данные!AA37</f>
        <v>0</v>
      </c>
      <c r="AB44" s="45">
        <f>данные!AB37</f>
        <v>0</v>
      </c>
      <c r="AC44" s="45">
        <f>данные!AC37</f>
        <v>0</v>
      </c>
      <c r="AD44" s="45">
        <f>данные!AD37</f>
        <v>0</v>
      </c>
      <c r="AE44" s="45">
        <f>данные!AE37</f>
        <v>0</v>
      </c>
      <c r="AF44" s="45">
        <f>данные!AF37</f>
        <v>0</v>
      </c>
      <c r="AG44" s="45">
        <f>данные!AG37</f>
        <v>0</v>
      </c>
      <c r="AH44" s="45">
        <f>данные!AH37</f>
        <v>0</v>
      </c>
      <c r="AI44" s="45">
        <f>данные!AI37</f>
        <v>0</v>
      </c>
      <c r="AJ44" s="45">
        <f>данные!AJ37</f>
        <v>0</v>
      </c>
      <c r="AK44" s="45">
        <f>данные!AK37</f>
        <v>0</v>
      </c>
      <c r="AL44" s="45">
        <f>данные!AL37</f>
        <v>0</v>
      </c>
      <c r="AM44" s="45">
        <f>данные!AM37</f>
        <v>0</v>
      </c>
    </row>
    <row r="45" spans="1:39" x14ac:dyDescent="0.2">
      <c r="B45" s="10"/>
      <c r="C45" s="10">
        <f>данные!C38</f>
        <v>0</v>
      </c>
      <c r="D45" s="45">
        <f>данные!D38</f>
        <v>0</v>
      </c>
      <c r="E45" s="45">
        <f>данные!E38</f>
        <v>0</v>
      </c>
      <c r="F45" s="45">
        <f>данные!F38</f>
        <v>0</v>
      </c>
      <c r="G45" s="45">
        <f>данные!G38</f>
        <v>0</v>
      </c>
      <c r="H45" s="45">
        <f>данные!H38</f>
        <v>0</v>
      </c>
      <c r="I45" s="45">
        <f>данные!I38</f>
        <v>0</v>
      </c>
      <c r="J45" s="45">
        <f>данные!J38</f>
        <v>0</v>
      </c>
      <c r="K45" s="45">
        <f>данные!K38</f>
        <v>0</v>
      </c>
      <c r="L45" s="45">
        <f>данные!L38</f>
        <v>0</v>
      </c>
      <c r="M45" s="45">
        <f>данные!M38</f>
        <v>0</v>
      </c>
      <c r="N45" s="45">
        <f>данные!N38</f>
        <v>0</v>
      </c>
      <c r="O45" s="45">
        <f>данные!O38</f>
        <v>0</v>
      </c>
      <c r="P45" s="45">
        <f>данные!P38</f>
        <v>0</v>
      </c>
      <c r="Q45" s="45">
        <f>данные!Q38</f>
        <v>0</v>
      </c>
      <c r="R45" s="45">
        <f>данные!R38</f>
        <v>0</v>
      </c>
      <c r="S45" s="45">
        <f>данные!S38</f>
        <v>0</v>
      </c>
      <c r="T45" s="45">
        <f>данные!T38</f>
        <v>0</v>
      </c>
      <c r="U45" s="45">
        <f>данные!U38</f>
        <v>0</v>
      </c>
      <c r="V45" s="45">
        <f>данные!V38</f>
        <v>0</v>
      </c>
      <c r="W45" s="45">
        <f>данные!W38</f>
        <v>0</v>
      </c>
      <c r="X45" s="45">
        <f>данные!X38</f>
        <v>0</v>
      </c>
      <c r="Y45" s="45">
        <f>данные!Y38</f>
        <v>0</v>
      </c>
      <c r="Z45" s="45">
        <f>данные!Z38</f>
        <v>0</v>
      </c>
      <c r="AA45" s="45">
        <f>данные!AA38</f>
        <v>0</v>
      </c>
      <c r="AB45" s="45">
        <f>данные!AB38</f>
        <v>0</v>
      </c>
      <c r="AC45" s="45">
        <f>данные!AC38</f>
        <v>0</v>
      </c>
      <c r="AD45" s="45">
        <f>данные!AD38</f>
        <v>0</v>
      </c>
      <c r="AE45" s="45">
        <f>данные!AE38</f>
        <v>0</v>
      </c>
      <c r="AF45" s="45">
        <f>данные!AF38</f>
        <v>0</v>
      </c>
      <c r="AG45" s="45">
        <f>данные!AG38</f>
        <v>0</v>
      </c>
      <c r="AH45" s="45">
        <f>данные!AH38</f>
        <v>0</v>
      </c>
      <c r="AI45" s="45">
        <f>данные!AI38</f>
        <v>0</v>
      </c>
      <c r="AJ45" s="45">
        <f>данные!AJ38</f>
        <v>0</v>
      </c>
      <c r="AK45" s="45">
        <f>данные!AK38</f>
        <v>0</v>
      </c>
      <c r="AL45" s="45">
        <f>данные!AL38</f>
        <v>0</v>
      </c>
      <c r="AM45" s="45">
        <f>данные!AM38</f>
        <v>0</v>
      </c>
    </row>
    <row r="46" spans="1:39" x14ac:dyDescent="0.2">
      <c r="B46" s="10"/>
      <c r="C46" s="10">
        <f>данные!C39</f>
        <v>0</v>
      </c>
      <c r="D46" s="45">
        <f>данные!D39</f>
        <v>0</v>
      </c>
      <c r="E46" s="45">
        <f>данные!E39</f>
        <v>0</v>
      </c>
      <c r="F46" s="45">
        <f>данные!F39</f>
        <v>0</v>
      </c>
      <c r="G46" s="45">
        <f>данные!G39</f>
        <v>0</v>
      </c>
      <c r="H46" s="45">
        <f>данные!H39</f>
        <v>0</v>
      </c>
      <c r="I46" s="45">
        <f>данные!I39</f>
        <v>0</v>
      </c>
      <c r="J46" s="45">
        <f>данные!J39</f>
        <v>0</v>
      </c>
      <c r="K46" s="45">
        <f>данные!K39</f>
        <v>0</v>
      </c>
      <c r="L46" s="45">
        <f>данные!L39</f>
        <v>0</v>
      </c>
      <c r="M46" s="45">
        <f>данные!M39</f>
        <v>0</v>
      </c>
      <c r="N46" s="45">
        <f>данные!N39</f>
        <v>0</v>
      </c>
      <c r="O46" s="45">
        <f>данные!O39</f>
        <v>0</v>
      </c>
      <c r="P46" s="45">
        <f>данные!P39</f>
        <v>0</v>
      </c>
      <c r="Q46" s="45">
        <f>данные!Q39</f>
        <v>0</v>
      </c>
      <c r="R46" s="45">
        <f>данные!R39</f>
        <v>0</v>
      </c>
      <c r="S46" s="45">
        <f>данные!S39</f>
        <v>0</v>
      </c>
      <c r="T46" s="45">
        <f>данные!T39</f>
        <v>0</v>
      </c>
      <c r="U46" s="45">
        <f>данные!U39</f>
        <v>0</v>
      </c>
      <c r="V46" s="45">
        <f>данные!V39</f>
        <v>0</v>
      </c>
      <c r="W46" s="45">
        <f>данные!W39</f>
        <v>0</v>
      </c>
      <c r="X46" s="45">
        <f>данные!X39</f>
        <v>0</v>
      </c>
      <c r="Y46" s="45">
        <f>данные!Y39</f>
        <v>0</v>
      </c>
      <c r="Z46" s="45">
        <f>данные!Z39</f>
        <v>0</v>
      </c>
      <c r="AA46" s="45">
        <f>данные!AA39</f>
        <v>0</v>
      </c>
      <c r="AB46" s="45">
        <f>данные!AB39</f>
        <v>0</v>
      </c>
      <c r="AC46" s="45">
        <f>данные!AC39</f>
        <v>0</v>
      </c>
      <c r="AD46" s="45">
        <f>данные!AD39</f>
        <v>0</v>
      </c>
      <c r="AE46" s="45">
        <f>данные!AE39</f>
        <v>0</v>
      </c>
      <c r="AF46" s="45">
        <f>данные!AF39</f>
        <v>0</v>
      </c>
      <c r="AG46" s="45">
        <f>данные!AG39</f>
        <v>0</v>
      </c>
      <c r="AH46" s="45">
        <f>данные!AH39</f>
        <v>0</v>
      </c>
      <c r="AI46" s="45">
        <f>данные!AI39</f>
        <v>0</v>
      </c>
      <c r="AJ46" s="45">
        <f>данные!AJ39</f>
        <v>0</v>
      </c>
      <c r="AK46" s="45">
        <f>данные!AK39</f>
        <v>0</v>
      </c>
      <c r="AL46" s="45">
        <f>данные!AL39</f>
        <v>0</v>
      </c>
      <c r="AM46" s="45">
        <f>данные!AM39</f>
        <v>0</v>
      </c>
    </row>
    <row r="47" spans="1:39" s="8" customFormat="1" x14ac:dyDescent="0.2">
      <c r="A47" s="4"/>
      <c r="B47" s="4" t="s">
        <v>58</v>
      </c>
      <c r="C47" s="28"/>
      <c r="D47" s="48"/>
      <c r="E47" s="48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</row>
    <row r="48" spans="1:39" s="8" customFormat="1" x14ac:dyDescent="0.2">
      <c r="C48" s="8" t="str">
        <f>данные!C41</f>
        <v>Аренда</v>
      </c>
      <c r="D48" s="49">
        <f>данные!D41</f>
        <v>0</v>
      </c>
      <c r="E48" s="49">
        <f>данные!E41</f>
        <v>0</v>
      </c>
      <c r="F48" s="49">
        <f>данные!F41</f>
        <v>0</v>
      </c>
      <c r="G48" s="49">
        <f>данные!G41</f>
        <v>0</v>
      </c>
      <c r="H48" s="49">
        <f>данные!H41</f>
        <v>0</v>
      </c>
      <c r="I48" s="49">
        <f>данные!I41</f>
        <v>0</v>
      </c>
      <c r="J48" s="49">
        <f>данные!J41</f>
        <v>0</v>
      </c>
      <c r="K48" s="49">
        <f>данные!K41</f>
        <v>0</v>
      </c>
      <c r="L48" s="49">
        <f>данные!L41</f>
        <v>0</v>
      </c>
      <c r="M48" s="49">
        <f>данные!M41</f>
        <v>0</v>
      </c>
      <c r="N48" s="49">
        <f>данные!N41</f>
        <v>0</v>
      </c>
      <c r="O48" s="49">
        <f>данные!O41</f>
        <v>0</v>
      </c>
      <c r="P48" s="49">
        <f>данные!P41</f>
        <v>0</v>
      </c>
      <c r="Q48" s="49">
        <f>данные!Q41</f>
        <v>0</v>
      </c>
      <c r="R48" s="49">
        <f>данные!R41</f>
        <v>0</v>
      </c>
      <c r="S48" s="49">
        <f>данные!S41</f>
        <v>0</v>
      </c>
      <c r="T48" s="49">
        <f>данные!T41</f>
        <v>0</v>
      </c>
      <c r="U48" s="49">
        <f>данные!U41</f>
        <v>0</v>
      </c>
      <c r="V48" s="49">
        <f>данные!V41</f>
        <v>0</v>
      </c>
      <c r="W48" s="49">
        <f>данные!W41</f>
        <v>0</v>
      </c>
      <c r="X48" s="49">
        <f>данные!X41</f>
        <v>0</v>
      </c>
      <c r="Y48" s="49">
        <f>данные!Y41</f>
        <v>0</v>
      </c>
      <c r="Z48" s="49">
        <f>данные!Z41</f>
        <v>0</v>
      </c>
      <c r="AA48" s="49">
        <f>данные!AA41</f>
        <v>0</v>
      </c>
      <c r="AB48" s="49">
        <f>данные!AB41</f>
        <v>0</v>
      </c>
      <c r="AC48" s="49">
        <f>данные!AC41</f>
        <v>0</v>
      </c>
      <c r="AD48" s="49">
        <f>данные!AD41</f>
        <v>0</v>
      </c>
      <c r="AE48" s="49">
        <f>данные!AE41</f>
        <v>0</v>
      </c>
      <c r="AF48" s="49">
        <f>данные!AF41</f>
        <v>0</v>
      </c>
      <c r="AG48" s="49">
        <f>данные!AG41</f>
        <v>0</v>
      </c>
      <c r="AH48" s="49">
        <f>данные!AH41</f>
        <v>0</v>
      </c>
      <c r="AI48" s="49">
        <f>данные!AI41</f>
        <v>0</v>
      </c>
      <c r="AJ48" s="49">
        <f>данные!AJ41</f>
        <v>0</v>
      </c>
      <c r="AK48" s="49">
        <f>данные!AK41</f>
        <v>0</v>
      </c>
      <c r="AL48" s="49">
        <f>данные!AL41</f>
        <v>0</v>
      </c>
      <c r="AM48" s="49">
        <f>данные!AM41</f>
        <v>0</v>
      </c>
    </row>
    <row r="49" spans="1:40" s="8" customFormat="1" x14ac:dyDescent="0.2">
      <c r="C49" s="8" t="str">
        <f>данные!C42</f>
        <v>Интернет и телефония</v>
      </c>
      <c r="D49" s="49">
        <f>данные!D42</f>
        <v>0</v>
      </c>
      <c r="E49" s="49">
        <f>данные!E42</f>
        <v>0</v>
      </c>
      <c r="F49" s="49">
        <f>данные!F42</f>
        <v>0</v>
      </c>
      <c r="G49" s="49">
        <f>данные!G42</f>
        <v>0</v>
      </c>
      <c r="H49" s="49">
        <f>данные!H42</f>
        <v>0</v>
      </c>
      <c r="I49" s="49">
        <f>данные!I42</f>
        <v>0</v>
      </c>
      <c r="J49" s="49">
        <f>данные!J42</f>
        <v>0</v>
      </c>
      <c r="K49" s="49">
        <f>данные!K42</f>
        <v>0</v>
      </c>
      <c r="L49" s="49">
        <f>данные!L42</f>
        <v>0</v>
      </c>
      <c r="M49" s="49">
        <f>данные!M42</f>
        <v>0</v>
      </c>
      <c r="N49" s="49">
        <f>данные!N42</f>
        <v>0</v>
      </c>
      <c r="O49" s="49">
        <f>данные!O42</f>
        <v>0</v>
      </c>
      <c r="P49" s="49">
        <f>данные!P42</f>
        <v>0</v>
      </c>
      <c r="Q49" s="49">
        <f>данные!Q42</f>
        <v>0</v>
      </c>
      <c r="R49" s="49">
        <f>данные!R42</f>
        <v>0</v>
      </c>
      <c r="S49" s="49">
        <f>данные!S42</f>
        <v>0</v>
      </c>
      <c r="T49" s="49">
        <f>данные!T42</f>
        <v>0</v>
      </c>
      <c r="U49" s="49">
        <f>данные!U42</f>
        <v>0</v>
      </c>
      <c r="V49" s="49">
        <f>данные!V42</f>
        <v>0</v>
      </c>
      <c r="W49" s="49">
        <f>данные!W42</f>
        <v>0</v>
      </c>
      <c r="X49" s="49">
        <f>данные!X42</f>
        <v>0</v>
      </c>
      <c r="Y49" s="49">
        <f>данные!Y42</f>
        <v>0</v>
      </c>
      <c r="Z49" s="49">
        <f>данные!Z42</f>
        <v>0</v>
      </c>
      <c r="AA49" s="49">
        <f>данные!AA42</f>
        <v>0</v>
      </c>
      <c r="AB49" s="49">
        <f>данные!AB42</f>
        <v>0</v>
      </c>
      <c r="AC49" s="49">
        <f>данные!AC42</f>
        <v>0</v>
      </c>
      <c r="AD49" s="49">
        <f>данные!AD42</f>
        <v>0</v>
      </c>
      <c r="AE49" s="49">
        <f>данные!AE42</f>
        <v>0</v>
      </c>
      <c r="AF49" s="49">
        <f>данные!AF42</f>
        <v>0</v>
      </c>
      <c r="AG49" s="49">
        <f>данные!AG42</f>
        <v>0</v>
      </c>
      <c r="AH49" s="49">
        <f>данные!AH42</f>
        <v>0</v>
      </c>
      <c r="AI49" s="49">
        <f>данные!AI42</f>
        <v>0</v>
      </c>
      <c r="AJ49" s="49">
        <f>данные!AJ42</f>
        <v>0</v>
      </c>
      <c r="AK49" s="49">
        <f>данные!AK42</f>
        <v>0</v>
      </c>
      <c r="AL49" s="49">
        <f>данные!AL42</f>
        <v>0</v>
      </c>
      <c r="AM49" s="49">
        <f>данные!AM42</f>
        <v>0</v>
      </c>
    </row>
    <row r="50" spans="1:40" s="8" customFormat="1" x14ac:dyDescent="0.2">
      <c r="C50" s="8" t="str">
        <f>данные!C43</f>
        <v>Банковское обслуживание</v>
      </c>
      <c r="D50" s="49">
        <f>данные!D43</f>
        <v>0</v>
      </c>
      <c r="E50" s="49">
        <f>данные!E43</f>
        <v>0</v>
      </c>
      <c r="F50" s="49">
        <f>данные!F43</f>
        <v>0</v>
      </c>
      <c r="G50" s="49">
        <f>данные!G43</f>
        <v>0</v>
      </c>
      <c r="H50" s="49">
        <f>данные!H43</f>
        <v>0</v>
      </c>
      <c r="I50" s="49">
        <f>данные!I43</f>
        <v>0</v>
      </c>
      <c r="J50" s="49">
        <f>данные!J43</f>
        <v>0</v>
      </c>
      <c r="K50" s="49">
        <f>данные!K43</f>
        <v>0</v>
      </c>
      <c r="L50" s="49">
        <f>данные!L43</f>
        <v>0</v>
      </c>
      <c r="M50" s="49">
        <f>данные!M43</f>
        <v>0</v>
      </c>
      <c r="N50" s="49">
        <f>данные!N43</f>
        <v>0</v>
      </c>
      <c r="O50" s="49">
        <f>данные!O43</f>
        <v>0</v>
      </c>
      <c r="P50" s="49">
        <f>данные!P43</f>
        <v>0</v>
      </c>
      <c r="Q50" s="49">
        <f>данные!Q43</f>
        <v>0</v>
      </c>
      <c r="R50" s="49">
        <f>данные!R43</f>
        <v>0</v>
      </c>
      <c r="S50" s="49">
        <f>данные!S43</f>
        <v>0</v>
      </c>
      <c r="T50" s="49">
        <f>данные!T43</f>
        <v>0</v>
      </c>
      <c r="U50" s="49">
        <f>данные!U43</f>
        <v>0</v>
      </c>
      <c r="V50" s="49">
        <f>данные!V43</f>
        <v>0</v>
      </c>
      <c r="W50" s="49">
        <f>данные!W43</f>
        <v>0</v>
      </c>
      <c r="X50" s="49">
        <f>данные!X43</f>
        <v>0</v>
      </c>
      <c r="Y50" s="49">
        <f>данные!Y43</f>
        <v>0</v>
      </c>
      <c r="Z50" s="49">
        <f>данные!Z43</f>
        <v>0</v>
      </c>
      <c r="AA50" s="49">
        <f>данные!AA43</f>
        <v>0</v>
      </c>
      <c r="AB50" s="49">
        <f>данные!AB43</f>
        <v>0</v>
      </c>
      <c r="AC50" s="49">
        <f>данные!AC43</f>
        <v>0</v>
      </c>
      <c r="AD50" s="49">
        <f>данные!AD43</f>
        <v>0</v>
      </c>
      <c r="AE50" s="49">
        <f>данные!AE43</f>
        <v>0</v>
      </c>
      <c r="AF50" s="49">
        <f>данные!AF43</f>
        <v>0</v>
      </c>
      <c r="AG50" s="49">
        <f>данные!AG43</f>
        <v>0</v>
      </c>
      <c r="AH50" s="49">
        <f>данные!AH43</f>
        <v>0</v>
      </c>
      <c r="AI50" s="49">
        <f>данные!AI43</f>
        <v>0</v>
      </c>
      <c r="AJ50" s="49">
        <f>данные!AJ43</f>
        <v>0</v>
      </c>
      <c r="AK50" s="49">
        <f>данные!AK43</f>
        <v>0</v>
      </c>
      <c r="AL50" s="49">
        <f>данные!AL43</f>
        <v>0</v>
      </c>
      <c r="AM50" s="49">
        <f>данные!AM43</f>
        <v>0</v>
      </c>
    </row>
    <row r="51" spans="1:40" s="8" customFormat="1" x14ac:dyDescent="0.2">
      <c r="C51" s="8" t="str">
        <f>данные!C44</f>
        <v>Обеспечение работы офиса</v>
      </c>
      <c r="D51" s="49">
        <f>данные!D44</f>
        <v>0</v>
      </c>
      <c r="E51" s="49">
        <f>данные!E44</f>
        <v>0</v>
      </c>
      <c r="F51" s="49">
        <f>данные!F44</f>
        <v>0</v>
      </c>
      <c r="G51" s="49">
        <f>данные!G44</f>
        <v>0</v>
      </c>
      <c r="H51" s="49">
        <f>данные!H44</f>
        <v>0</v>
      </c>
      <c r="I51" s="49">
        <f>данные!I44</f>
        <v>0</v>
      </c>
      <c r="J51" s="49">
        <f>данные!J44</f>
        <v>0</v>
      </c>
      <c r="K51" s="49">
        <f>данные!K44</f>
        <v>0</v>
      </c>
      <c r="L51" s="49">
        <f>данные!L44</f>
        <v>0</v>
      </c>
      <c r="M51" s="49">
        <f>данные!M44</f>
        <v>0</v>
      </c>
      <c r="N51" s="49">
        <f>данные!N44</f>
        <v>0</v>
      </c>
      <c r="O51" s="49">
        <f>данные!O44</f>
        <v>0</v>
      </c>
      <c r="P51" s="49">
        <f>данные!P44</f>
        <v>0</v>
      </c>
      <c r="Q51" s="49">
        <f>данные!Q44</f>
        <v>0</v>
      </c>
      <c r="R51" s="49">
        <f>данные!R44</f>
        <v>0</v>
      </c>
      <c r="S51" s="49">
        <f>данные!S44</f>
        <v>0</v>
      </c>
      <c r="T51" s="49">
        <f>данные!T44</f>
        <v>0</v>
      </c>
      <c r="U51" s="49">
        <f>данные!U44</f>
        <v>0</v>
      </c>
      <c r="V51" s="49">
        <f>данные!V44</f>
        <v>0</v>
      </c>
      <c r="W51" s="49">
        <f>данные!W44</f>
        <v>0</v>
      </c>
      <c r="X51" s="49">
        <f>данные!X44</f>
        <v>0</v>
      </c>
      <c r="Y51" s="49">
        <f>данные!Y44</f>
        <v>0</v>
      </c>
      <c r="Z51" s="49">
        <f>данные!Z44</f>
        <v>0</v>
      </c>
      <c r="AA51" s="49">
        <f>данные!AA44</f>
        <v>0</v>
      </c>
      <c r="AB51" s="49">
        <f>данные!AB44</f>
        <v>0</v>
      </c>
      <c r="AC51" s="49">
        <f>данные!AC44</f>
        <v>0</v>
      </c>
      <c r="AD51" s="49">
        <f>данные!AD44</f>
        <v>0</v>
      </c>
      <c r="AE51" s="49">
        <f>данные!AE44</f>
        <v>0</v>
      </c>
      <c r="AF51" s="49">
        <f>данные!AF44</f>
        <v>0</v>
      </c>
      <c r="AG51" s="49">
        <f>данные!AG44</f>
        <v>0</v>
      </c>
      <c r="AH51" s="49">
        <f>данные!AH44</f>
        <v>0</v>
      </c>
      <c r="AI51" s="49">
        <f>данные!AI44</f>
        <v>0</v>
      </c>
      <c r="AJ51" s="49">
        <f>данные!AJ44</f>
        <v>0</v>
      </c>
      <c r="AK51" s="49">
        <f>данные!AK44</f>
        <v>0</v>
      </c>
      <c r="AL51" s="49">
        <f>данные!AL44</f>
        <v>0</v>
      </c>
      <c r="AM51" s="49">
        <f>данные!AM44</f>
        <v>0</v>
      </c>
    </row>
    <row r="52" spans="1:40" s="8" customFormat="1" x14ac:dyDescent="0.2">
      <c r="C52" s="8" t="str">
        <f>данные!C45</f>
        <v>Командировочные</v>
      </c>
      <c r="D52" s="49">
        <f>данные!D45</f>
        <v>0</v>
      </c>
      <c r="E52" s="49">
        <f>данные!E45</f>
        <v>0</v>
      </c>
      <c r="F52" s="49">
        <f>данные!F45</f>
        <v>0</v>
      </c>
      <c r="G52" s="49">
        <f>данные!G45</f>
        <v>0</v>
      </c>
      <c r="H52" s="49">
        <f>данные!H45</f>
        <v>0</v>
      </c>
      <c r="I52" s="49">
        <f>данные!I45</f>
        <v>0</v>
      </c>
      <c r="J52" s="49">
        <f>данные!J45</f>
        <v>0</v>
      </c>
      <c r="K52" s="49">
        <f>данные!K45</f>
        <v>0</v>
      </c>
      <c r="L52" s="49">
        <f>данные!L45</f>
        <v>0</v>
      </c>
      <c r="M52" s="49">
        <f>данные!M45</f>
        <v>0</v>
      </c>
      <c r="N52" s="49">
        <f>данные!N45</f>
        <v>0</v>
      </c>
      <c r="O52" s="49">
        <f>данные!O45</f>
        <v>0</v>
      </c>
      <c r="P52" s="49">
        <f>данные!P45</f>
        <v>0</v>
      </c>
      <c r="Q52" s="49">
        <f>данные!Q45</f>
        <v>0</v>
      </c>
      <c r="R52" s="49">
        <f>данные!R45</f>
        <v>0</v>
      </c>
      <c r="S52" s="49">
        <f>данные!S45</f>
        <v>0</v>
      </c>
      <c r="T52" s="49">
        <f>данные!T45</f>
        <v>0</v>
      </c>
      <c r="U52" s="49">
        <f>данные!U45</f>
        <v>0</v>
      </c>
      <c r="V52" s="49">
        <f>данные!V45</f>
        <v>0</v>
      </c>
      <c r="W52" s="49">
        <f>данные!W45</f>
        <v>0</v>
      </c>
      <c r="X52" s="49">
        <f>данные!X45</f>
        <v>0</v>
      </c>
      <c r="Y52" s="49">
        <f>данные!Y45</f>
        <v>0</v>
      </c>
      <c r="Z52" s="49">
        <f>данные!Z45</f>
        <v>0</v>
      </c>
      <c r="AA52" s="49">
        <f>данные!AA45</f>
        <v>0</v>
      </c>
      <c r="AB52" s="49">
        <f>данные!AB45</f>
        <v>0</v>
      </c>
      <c r="AC52" s="49">
        <f>данные!AC45</f>
        <v>0</v>
      </c>
      <c r="AD52" s="49">
        <f>данные!AD45</f>
        <v>0</v>
      </c>
      <c r="AE52" s="49">
        <f>данные!AE45</f>
        <v>0</v>
      </c>
      <c r="AF52" s="49">
        <f>данные!AF45</f>
        <v>0</v>
      </c>
      <c r="AG52" s="49">
        <f>данные!AG45</f>
        <v>0</v>
      </c>
      <c r="AH52" s="49">
        <f>данные!AH45</f>
        <v>0</v>
      </c>
      <c r="AI52" s="49">
        <f>данные!AI45</f>
        <v>0</v>
      </c>
      <c r="AJ52" s="49">
        <f>данные!AJ45</f>
        <v>0</v>
      </c>
      <c r="AK52" s="49">
        <f>данные!AK45</f>
        <v>0</v>
      </c>
      <c r="AL52" s="49">
        <f>данные!AL45</f>
        <v>0</v>
      </c>
      <c r="AM52" s="49">
        <f>данные!AM45</f>
        <v>0</v>
      </c>
    </row>
    <row r="53" spans="1:40" s="8" customFormat="1" x14ac:dyDescent="0.2">
      <c r="C53" s="8">
        <f>данные!C46</f>
        <v>0</v>
      </c>
      <c r="D53" s="49">
        <f>данные!D46</f>
        <v>0</v>
      </c>
      <c r="E53" s="49">
        <f>данные!E46</f>
        <v>0</v>
      </c>
      <c r="F53" s="49">
        <f>данные!F46</f>
        <v>0</v>
      </c>
      <c r="G53" s="49">
        <f>данные!G46</f>
        <v>0</v>
      </c>
      <c r="H53" s="49">
        <f>данные!H46</f>
        <v>0</v>
      </c>
      <c r="I53" s="49">
        <f>данные!I46</f>
        <v>0</v>
      </c>
      <c r="J53" s="49">
        <f>данные!J46</f>
        <v>0</v>
      </c>
      <c r="K53" s="49">
        <f>данные!K46</f>
        <v>0</v>
      </c>
      <c r="L53" s="49">
        <f>данные!L46</f>
        <v>0</v>
      </c>
      <c r="M53" s="49">
        <f>данные!M46</f>
        <v>0</v>
      </c>
      <c r="N53" s="49">
        <f>данные!N46</f>
        <v>0</v>
      </c>
      <c r="O53" s="49">
        <f>данные!O46</f>
        <v>0</v>
      </c>
      <c r="P53" s="49">
        <f>данные!P46</f>
        <v>0</v>
      </c>
      <c r="Q53" s="49">
        <f>данные!Q46</f>
        <v>0</v>
      </c>
      <c r="R53" s="49">
        <f>данные!R46</f>
        <v>0</v>
      </c>
      <c r="S53" s="49">
        <f>данные!S46</f>
        <v>0</v>
      </c>
      <c r="T53" s="49">
        <f>данные!T46</f>
        <v>0</v>
      </c>
      <c r="U53" s="49">
        <f>данные!U46</f>
        <v>0</v>
      </c>
      <c r="V53" s="49">
        <f>данные!V46</f>
        <v>0</v>
      </c>
      <c r="W53" s="49">
        <f>данные!W46</f>
        <v>0</v>
      </c>
      <c r="X53" s="49">
        <f>данные!X46</f>
        <v>0</v>
      </c>
      <c r="Y53" s="49">
        <f>данные!Y46</f>
        <v>0</v>
      </c>
      <c r="Z53" s="49">
        <f>данные!Z46</f>
        <v>0</v>
      </c>
      <c r="AA53" s="49">
        <f>данные!AA46</f>
        <v>0</v>
      </c>
      <c r="AB53" s="49">
        <f>данные!AB46</f>
        <v>0</v>
      </c>
      <c r="AC53" s="49">
        <f>данные!AC46</f>
        <v>0</v>
      </c>
      <c r="AD53" s="49">
        <f>данные!AD46</f>
        <v>0</v>
      </c>
      <c r="AE53" s="49">
        <f>данные!AE46</f>
        <v>0</v>
      </c>
      <c r="AF53" s="49">
        <f>данные!AF46</f>
        <v>0</v>
      </c>
      <c r="AG53" s="49">
        <f>данные!AG46</f>
        <v>0</v>
      </c>
      <c r="AH53" s="49">
        <f>данные!AH46</f>
        <v>0</v>
      </c>
      <c r="AI53" s="49">
        <f>данные!AI46</f>
        <v>0</v>
      </c>
      <c r="AJ53" s="49">
        <f>данные!AJ46</f>
        <v>0</v>
      </c>
      <c r="AK53" s="49">
        <f>данные!AK46</f>
        <v>0</v>
      </c>
      <c r="AL53" s="49">
        <f>данные!AL46</f>
        <v>0</v>
      </c>
      <c r="AM53" s="49">
        <f>данные!AM46</f>
        <v>0</v>
      </c>
    </row>
    <row r="54" spans="1:40" s="8" customFormat="1" x14ac:dyDescent="0.2">
      <c r="C54" s="8">
        <f>данные!C47</f>
        <v>0</v>
      </c>
      <c r="D54" s="49">
        <f>данные!D47</f>
        <v>0</v>
      </c>
      <c r="E54" s="49">
        <f>данные!E47</f>
        <v>0</v>
      </c>
      <c r="F54" s="49">
        <f>данные!F47</f>
        <v>0</v>
      </c>
      <c r="G54" s="49">
        <f>данные!G47</f>
        <v>0</v>
      </c>
      <c r="H54" s="49">
        <f>данные!H47</f>
        <v>0</v>
      </c>
      <c r="I54" s="49">
        <f>данные!I47</f>
        <v>0</v>
      </c>
      <c r="J54" s="49">
        <f>данные!J47</f>
        <v>0</v>
      </c>
      <c r="K54" s="49">
        <f>данные!K47</f>
        <v>0</v>
      </c>
      <c r="L54" s="49">
        <f>данные!L47</f>
        <v>0</v>
      </c>
      <c r="M54" s="49">
        <f>данные!M47</f>
        <v>0</v>
      </c>
      <c r="N54" s="49">
        <f>данные!N47</f>
        <v>0</v>
      </c>
      <c r="O54" s="49">
        <f>данные!O47</f>
        <v>0</v>
      </c>
      <c r="P54" s="49">
        <f>данные!P47</f>
        <v>0</v>
      </c>
      <c r="Q54" s="49">
        <f>данные!Q47</f>
        <v>0</v>
      </c>
      <c r="R54" s="49">
        <f>данные!R47</f>
        <v>0</v>
      </c>
      <c r="S54" s="49">
        <f>данные!S47</f>
        <v>0</v>
      </c>
      <c r="T54" s="49">
        <f>данные!T47</f>
        <v>0</v>
      </c>
      <c r="U54" s="49">
        <f>данные!U47</f>
        <v>0</v>
      </c>
      <c r="V54" s="49">
        <f>данные!V47</f>
        <v>0</v>
      </c>
      <c r="W54" s="49">
        <f>данные!W47</f>
        <v>0</v>
      </c>
      <c r="X54" s="49">
        <f>данные!X47</f>
        <v>0</v>
      </c>
      <c r="Y54" s="49">
        <f>данные!Y47</f>
        <v>0</v>
      </c>
      <c r="Z54" s="49">
        <f>данные!Z47</f>
        <v>0</v>
      </c>
      <c r="AA54" s="49">
        <f>данные!AA47</f>
        <v>0</v>
      </c>
      <c r="AB54" s="49">
        <f>данные!AB47</f>
        <v>0</v>
      </c>
      <c r="AC54" s="49">
        <f>данные!AC47</f>
        <v>0</v>
      </c>
      <c r="AD54" s="49">
        <f>данные!AD47</f>
        <v>0</v>
      </c>
      <c r="AE54" s="49">
        <f>данные!AE47</f>
        <v>0</v>
      </c>
      <c r="AF54" s="49">
        <f>данные!AF47</f>
        <v>0</v>
      </c>
      <c r="AG54" s="49">
        <f>данные!AG47</f>
        <v>0</v>
      </c>
      <c r="AH54" s="49">
        <f>данные!AH47</f>
        <v>0</v>
      </c>
      <c r="AI54" s="49">
        <f>данные!AI47</f>
        <v>0</v>
      </c>
      <c r="AJ54" s="49">
        <f>данные!AJ47</f>
        <v>0</v>
      </c>
      <c r="AK54" s="49">
        <f>данные!AK47</f>
        <v>0</v>
      </c>
      <c r="AL54" s="49">
        <f>данные!AL47</f>
        <v>0</v>
      </c>
      <c r="AM54" s="49">
        <f>данные!AM47</f>
        <v>0</v>
      </c>
    </row>
    <row r="55" spans="1:40" s="8" customFormat="1" x14ac:dyDescent="0.2">
      <c r="A55" s="66"/>
      <c r="B55" s="66" t="s">
        <v>28</v>
      </c>
      <c r="C55" s="66" t="s">
        <v>93</v>
      </c>
      <c r="D55" s="67">
        <f>SUM(D56:D60)</f>
        <v>13.499999999999998</v>
      </c>
      <c r="E55" s="67">
        <f t="shared" ref="E55:L55" si="21">SUM(E56:E60)</f>
        <v>13.499999999999998</v>
      </c>
      <c r="F55" s="67">
        <f t="shared" si="21"/>
        <v>20.25</v>
      </c>
      <c r="G55" s="67">
        <f t="shared" si="21"/>
        <v>24.75</v>
      </c>
      <c r="H55" s="67">
        <f t="shared" si="21"/>
        <v>24.75</v>
      </c>
      <c r="I55" s="67">
        <f t="shared" si="21"/>
        <v>29.250000000000004</v>
      </c>
      <c r="J55" s="67">
        <f t="shared" si="21"/>
        <v>29.250000000000004</v>
      </c>
      <c r="K55" s="67">
        <f t="shared" si="21"/>
        <v>29.250000000000004</v>
      </c>
      <c r="L55" s="67">
        <f t="shared" si="21"/>
        <v>29.250000000000004</v>
      </c>
      <c r="M55" s="67">
        <f>SUM(M56:M60)</f>
        <v>29.250000000000004</v>
      </c>
      <c r="N55" s="67">
        <f t="shared" ref="N55:AL55" si="22">SUM(N56:N60)</f>
        <v>29.250000000000004</v>
      </c>
      <c r="O55" s="67">
        <f t="shared" si="22"/>
        <v>29.250000000000004</v>
      </c>
      <c r="P55" s="67">
        <f t="shared" si="22"/>
        <v>29.250000000000004</v>
      </c>
      <c r="Q55" s="67">
        <f t="shared" si="22"/>
        <v>29.250000000000004</v>
      </c>
      <c r="R55" s="67">
        <f t="shared" si="22"/>
        <v>29.250000000000004</v>
      </c>
      <c r="S55" s="67">
        <f t="shared" si="22"/>
        <v>29.250000000000004</v>
      </c>
      <c r="T55" s="67">
        <f t="shared" si="22"/>
        <v>29.250000000000004</v>
      </c>
      <c r="U55" s="67">
        <f t="shared" si="22"/>
        <v>29.250000000000004</v>
      </c>
      <c r="V55" s="67">
        <f t="shared" si="22"/>
        <v>29.250000000000004</v>
      </c>
      <c r="W55" s="67">
        <f t="shared" si="22"/>
        <v>29.250000000000004</v>
      </c>
      <c r="X55" s="67">
        <f t="shared" si="22"/>
        <v>29.250000000000004</v>
      </c>
      <c r="Y55" s="67">
        <f t="shared" si="22"/>
        <v>29.250000000000004</v>
      </c>
      <c r="Z55" s="67">
        <f t="shared" si="22"/>
        <v>29.250000000000004</v>
      </c>
      <c r="AA55" s="67">
        <f t="shared" si="22"/>
        <v>29.250000000000004</v>
      </c>
      <c r="AB55" s="67">
        <f t="shared" si="22"/>
        <v>29.250000000000004</v>
      </c>
      <c r="AC55" s="67">
        <f t="shared" si="22"/>
        <v>29.250000000000004</v>
      </c>
      <c r="AD55" s="67">
        <f t="shared" si="22"/>
        <v>29.250000000000004</v>
      </c>
      <c r="AE55" s="67">
        <f t="shared" si="22"/>
        <v>29.250000000000004</v>
      </c>
      <c r="AF55" s="67">
        <f t="shared" si="22"/>
        <v>29.250000000000004</v>
      </c>
      <c r="AG55" s="67">
        <f t="shared" si="22"/>
        <v>29.250000000000004</v>
      </c>
      <c r="AH55" s="67">
        <f t="shared" si="22"/>
        <v>29.250000000000004</v>
      </c>
      <c r="AI55" s="67">
        <f t="shared" si="22"/>
        <v>29.250000000000004</v>
      </c>
      <c r="AJ55" s="67">
        <f t="shared" si="22"/>
        <v>29.250000000000004</v>
      </c>
      <c r="AK55" s="67">
        <f t="shared" si="22"/>
        <v>29.250000000000004</v>
      </c>
      <c r="AL55" s="67">
        <f t="shared" si="22"/>
        <v>29.250000000000004</v>
      </c>
      <c r="AM55" s="67">
        <f>SUM(AM56:AM60)</f>
        <v>29.250000000000004</v>
      </c>
    </row>
    <row r="56" spans="1:40" s="8" customFormat="1" x14ac:dyDescent="0.2">
      <c r="A56" s="66"/>
      <c r="B56" s="66"/>
      <c r="C56" s="66" t="s">
        <v>94</v>
      </c>
      <c r="D56" s="67">
        <f t="shared" ref="D56:M56" si="23">(D23+D37)*0.22</f>
        <v>6.6</v>
      </c>
      <c r="E56" s="67">
        <f t="shared" si="23"/>
        <v>6.6</v>
      </c>
      <c r="F56" s="67">
        <f t="shared" si="23"/>
        <v>9.9</v>
      </c>
      <c r="G56" s="67">
        <f t="shared" si="23"/>
        <v>12.1</v>
      </c>
      <c r="H56" s="67">
        <f t="shared" si="23"/>
        <v>12.1</v>
      </c>
      <c r="I56" s="67">
        <f t="shared" si="23"/>
        <v>14.3</v>
      </c>
      <c r="J56" s="67">
        <f t="shared" si="23"/>
        <v>14.3</v>
      </c>
      <c r="K56" s="67">
        <f t="shared" si="23"/>
        <v>14.3</v>
      </c>
      <c r="L56" s="67">
        <f t="shared" si="23"/>
        <v>14.3</v>
      </c>
      <c r="M56" s="67">
        <f t="shared" si="23"/>
        <v>14.3</v>
      </c>
      <c r="N56" s="67">
        <f t="shared" ref="N56:AM56" si="24">(N23+N37)*0.22</f>
        <v>14.3</v>
      </c>
      <c r="O56" s="67">
        <f t="shared" si="24"/>
        <v>14.3</v>
      </c>
      <c r="P56" s="67">
        <f t="shared" si="24"/>
        <v>14.3</v>
      </c>
      <c r="Q56" s="67">
        <f t="shared" si="24"/>
        <v>14.3</v>
      </c>
      <c r="R56" s="67">
        <f t="shared" si="24"/>
        <v>14.3</v>
      </c>
      <c r="S56" s="67">
        <f t="shared" si="24"/>
        <v>14.3</v>
      </c>
      <c r="T56" s="67">
        <f t="shared" si="24"/>
        <v>14.3</v>
      </c>
      <c r="U56" s="67">
        <f t="shared" si="24"/>
        <v>14.3</v>
      </c>
      <c r="V56" s="67">
        <f t="shared" si="24"/>
        <v>14.3</v>
      </c>
      <c r="W56" s="67">
        <f t="shared" si="24"/>
        <v>14.3</v>
      </c>
      <c r="X56" s="67">
        <f t="shared" si="24"/>
        <v>14.3</v>
      </c>
      <c r="Y56" s="67">
        <f t="shared" si="24"/>
        <v>14.3</v>
      </c>
      <c r="Z56" s="67">
        <f t="shared" si="24"/>
        <v>14.3</v>
      </c>
      <c r="AA56" s="67">
        <f t="shared" si="24"/>
        <v>14.3</v>
      </c>
      <c r="AB56" s="67">
        <f t="shared" si="24"/>
        <v>14.3</v>
      </c>
      <c r="AC56" s="67">
        <f t="shared" si="24"/>
        <v>14.3</v>
      </c>
      <c r="AD56" s="67">
        <f t="shared" si="24"/>
        <v>14.3</v>
      </c>
      <c r="AE56" s="67">
        <f t="shared" si="24"/>
        <v>14.3</v>
      </c>
      <c r="AF56" s="67">
        <f t="shared" si="24"/>
        <v>14.3</v>
      </c>
      <c r="AG56" s="67">
        <f t="shared" si="24"/>
        <v>14.3</v>
      </c>
      <c r="AH56" s="67">
        <f t="shared" si="24"/>
        <v>14.3</v>
      </c>
      <c r="AI56" s="67">
        <f t="shared" si="24"/>
        <v>14.3</v>
      </c>
      <c r="AJ56" s="67">
        <f t="shared" si="24"/>
        <v>14.3</v>
      </c>
      <c r="AK56" s="67">
        <f t="shared" si="24"/>
        <v>14.3</v>
      </c>
      <c r="AL56" s="67">
        <f t="shared" si="24"/>
        <v>14.3</v>
      </c>
      <c r="AM56" s="67">
        <f t="shared" si="24"/>
        <v>14.3</v>
      </c>
    </row>
    <row r="57" spans="1:40" s="8" customFormat="1" x14ac:dyDescent="0.2">
      <c r="A57" s="66"/>
      <c r="B57" s="66"/>
      <c r="C57" s="66" t="s">
        <v>95</v>
      </c>
      <c r="D57" s="67">
        <f>(D23+D37)*0.13</f>
        <v>3.9000000000000004</v>
      </c>
      <c r="E57" s="67">
        <f t="shared" ref="E57:M57" si="25">(E23+E37)*0.13</f>
        <v>3.9000000000000004</v>
      </c>
      <c r="F57" s="67">
        <f t="shared" si="25"/>
        <v>5.8500000000000005</v>
      </c>
      <c r="G57" s="67">
        <f t="shared" si="25"/>
        <v>7.15</v>
      </c>
      <c r="H57" s="67">
        <f t="shared" si="25"/>
        <v>7.15</v>
      </c>
      <c r="I57" s="67">
        <f t="shared" si="25"/>
        <v>8.4500000000000011</v>
      </c>
      <c r="J57" s="67">
        <f t="shared" si="25"/>
        <v>8.4500000000000011</v>
      </c>
      <c r="K57" s="67">
        <f t="shared" si="25"/>
        <v>8.4500000000000011</v>
      </c>
      <c r="L57" s="67">
        <f t="shared" si="25"/>
        <v>8.4500000000000011</v>
      </c>
      <c r="M57" s="67">
        <f t="shared" si="25"/>
        <v>8.4500000000000011</v>
      </c>
      <c r="N57" s="67">
        <f t="shared" ref="N57:AM57" si="26">(N23+N37)*0.13</f>
        <v>8.4500000000000011</v>
      </c>
      <c r="O57" s="67">
        <f t="shared" si="26"/>
        <v>8.4500000000000011</v>
      </c>
      <c r="P57" s="67">
        <f t="shared" si="26"/>
        <v>8.4500000000000011</v>
      </c>
      <c r="Q57" s="67">
        <f t="shared" si="26"/>
        <v>8.4500000000000011</v>
      </c>
      <c r="R57" s="67">
        <f t="shared" si="26"/>
        <v>8.4500000000000011</v>
      </c>
      <c r="S57" s="67">
        <f t="shared" si="26"/>
        <v>8.4500000000000011</v>
      </c>
      <c r="T57" s="67">
        <f t="shared" si="26"/>
        <v>8.4500000000000011</v>
      </c>
      <c r="U57" s="67">
        <f t="shared" si="26"/>
        <v>8.4500000000000011</v>
      </c>
      <c r="V57" s="67">
        <f t="shared" si="26"/>
        <v>8.4500000000000011</v>
      </c>
      <c r="W57" s="67">
        <f t="shared" si="26"/>
        <v>8.4500000000000011</v>
      </c>
      <c r="X57" s="67">
        <f t="shared" si="26"/>
        <v>8.4500000000000011</v>
      </c>
      <c r="Y57" s="67">
        <f t="shared" si="26"/>
        <v>8.4500000000000011</v>
      </c>
      <c r="Z57" s="67">
        <f t="shared" si="26"/>
        <v>8.4500000000000011</v>
      </c>
      <c r="AA57" s="67">
        <f t="shared" si="26"/>
        <v>8.4500000000000011</v>
      </c>
      <c r="AB57" s="67">
        <f t="shared" si="26"/>
        <v>8.4500000000000011</v>
      </c>
      <c r="AC57" s="67">
        <f t="shared" si="26"/>
        <v>8.4500000000000011</v>
      </c>
      <c r="AD57" s="67">
        <f t="shared" si="26"/>
        <v>8.4500000000000011</v>
      </c>
      <c r="AE57" s="67">
        <f t="shared" si="26"/>
        <v>8.4500000000000011</v>
      </c>
      <c r="AF57" s="67">
        <f t="shared" si="26"/>
        <v>8.4500000000000011</v>
      </c>
      <c r="AG57" s="67">
        <f t="shared" si="26"/>
        <v>8.4500000000000011</v>
      </c>
      <c r="AH57" s="67">
        <f t="shared" si="26"/>
        <v>8.4500000000000011</v>
      </c>
      <c r="AI57" s="67">
        <f t="shared" si="26"/>
        <v>8.4500000000000011</v>
      </c>
      <c r="AJ57" s="67">
        <f t="shared" si="26"/>
        <v>8.4500000000000011</v>
      </c>
      <c r="AK57" s="67">
        <f t="shared" si="26"/>
        <v>8.4500000000000011</v>
      </c>
      <c r="AL57" s="67">
        <f t="shared" si="26"/>
        <v>8.4500000000000011</v>
      </c>
      <c r="AM57" s="67">
        <f t="shared" si="26"/>
        <v>8.4500000000000011</v>
      </c>
    </row>
    <row r="58" spans="1:40" s="8" customFormat="1" x14ac:dyDescent="0.2">
      <c r="A58" s="66"/>
      <c r="B58" s="66"/>
      <c r="C58" s="66" t="s">
        <v>96</v>
      </c>
      <c r="D58" s="67">
        <f>(D23+D37)*0.029</f>
        <v>0.87</v>
      </c>
      <c r="E58" s="67">
        <f t="shared" ref="E58:M58" si="27">(E23+E37)*0.029</f>
        <v>0.87</v>
      </c>
      <c r="F58" s="67">
        <f t="shared" si="27"/>
        <v>1.3050000000000002</v>
      </c>
      <c r="G58" s="67">
        <f t="shared" si="27"/>
        <v>1.595</v>
      </c>
      <c r="H58" s="67">
        <f t="shared" si="27"/>
        <v>1.595</v>
      </c>
      <c r="I58" s="67">
        <f t="shared" si="27"/>
        <v>1.885</v>
      </c>
      <c r="J58" s="67">
        <f t="shared" si="27"/>
        <v>1.885</v>
      </c>
      <c r="K58" s="67">
        <f t="shared" si="27"/>
        <v>1.885</v>
      </c>
      <c r="L58" s="67">
        <f t="shared" si="27"/>
        <v>1.885</v>
      </c>
      <c r="M58" s="67">
        <f t="shared" si="27"/>
        <v>1.885</v>
      </c>
      <c r="N58" s="67">
        <f t="shared" ref="N58:AM58" si="28">(N23+N37)*0.029</f>
        <v>1.885</v>
      </c>
      <c r="O58" s="67">
        <f t="shared" si="28"/>
        <v>1.885</v>
      </c>
      <c r="P58" s="67">
        <f t="shared" si="28"/>
        <v>1.885</v>
      </c>
      <c r="Q58" s="67">
        <f t="shared" si="28"/>
        <v>1.885</v>
      </c>
      <c r="R58" s="67">
        <f t="shared" si="28"/>
        <v>1.885</v>
      </c>
      <c r="S58" s="67">
        <f t="shared" si="28"/>
        <v>1.885</v>
      </c>
      <c r="T58" s="67">
        <f t="shared" si="28"/>
        <v>1.885</v>
      </c>
      <c r="U58" s="67">
        <f t="shared" si="28"/>
        <v>1.885</v>
      </c>
      <c r="V58" s="67">
        <f t="shared" si="28"/>
        <v>1.885</v>
      </c>
      <c r="W58" s="67">
        <f t="shared" si="28"/>
        <v>1.885</v>
      </c>
      <c r="X58" s="67">
        <f t="shared" si="28"/>
        <v>1.885</v>
      </c>
      <c r="Y58" s="67">
        <f t="shared" si="28"/>
        <v>1.885</v>
      </c>
      <c r="Z58" s="67">
        <f t="shared" si="28"/>
        <v>1.885</v>
      </c>
      <c r="AA58" s="67">
        <f t="shared" si="28"/>
        <v>1.885</v>
      </c>
      <c r="AB58" s="67">
        <f t="shared" si="28"/>
        <v>1.885</v>
      </c>
      <c r="AC58" s="67">
        <f t="shared" si="28"/>
        <v>1.885</v>
      </c>
      <c r="AD58" s="67">
        <f t="shared" si="28"/>
        <v>1.885</v>
      </c>
      <c r="AE58" s="67">
        <f t="shared" si="28"/>
        <v>1.885</v>
      </c>
      <c r="AF58" s="67">
        <f t="shared" si="28"/>
        <v>1.885</v>
      </c>
      <c r="AG58" s="67">
        <f t="shared" si="28"/>
        <v>1.885</v>
      </c>
      <c r="AH58" s="67">
        <f t="shared" si="28"/>
        <v>1.885</v>
      </c>
      <c r="AI58" s="67">
        <f t="shared" si="28"/>
        <v>1.885</v>
      </c>
      <c r="AJ58" s="67">
        <f t="shared" si="28"/>
        <v>1.885</v>
      </c>
      <c r="AK58" s="67">
        <f t="shared" si="28"/>
        <v>1.885</v>
      </c>
      <c r="AL58" s="67">
        <f t="shared" si="28"/>
        <v>1.885</v>
      </c>
      <c r="AM58" s="67">
        <f t="shared" si="28"/>
        <v>1.885</v>
      </c>
    </row>
    <row r="59" spans="1:40" s="8" customFormat="1" x14ac:dyDescent="0.2">
      <c r="A59" s="66"/>
      <c r="B59" s="66"/>
      <c r="C59" s="66" t="s">
        <v>97</v>
      </c>
      <c r="D59" s="67">
        <f>(D23+D37)*0.051</f>
        <v>1.5299999999999998</v>
      </c>
      <c r="E59" s="67">
        <f t="shared" ref="E59:M59" si="29">(E23+E37)*0.051</f>
        <v>1.5299999999999998</v>
      </c>
      <c r="F59" s="67">
        <f t="shared" si="29"/>
        <v>2.2949999999999999</v>
      </c>
      <c r="G59" s="67">
        <f t="shared" si="29"/>
        <v>2.8049999999999997</v>
      </c>
      <c r="H59" s="67">
        <f t="shared" si="29"/>
        <v>2.8049999999999997</v>
      </c>
      <c r="I59" s="67">
        <f t="shared" si="29"/>
        <v>3.3149999999999999</v>
      </c>
      <c r="J59" s="67">
        <f t="shared" si="29"/>
        <v>3.3149999999999999</v>
      </c>
      <c r="K59" s="67">
        <f t="shared" si="29"/>
        <v>3.3149999999999999</v>
      </c>
      <c r="L59" s="67">
        <f t="shared" si="29"/>
        <v>3.3149999999999999</v>
      </c>
      <c r="M59" s="67">
        <f t="shared" si="29"/>
        <v>3.3149999999999999</v>
      </c>
      <c r="N59" s="67">
        <f t="shared" ref="N59:AM59" si="30">(N23+N37)*0.051</f>
        <v>3.3149999999999999</v>
      </c>
      <c r="O59" s="67">
        <f t="shared" si="30"/>
        <v>3.3149999999999999</v>
      </c>
      <c r="P59" s="67">
        <f t="shared" si="30"/>
        <v>3.3149999999999999</v>
      </c>
      <c r="Q59" s="67">
        <f t="shared" si="30"/>
        <v>3.3149999999999999</v>
      </c>
      <c r="R59" s="67">
        <f t="shared" si="30"/>
        <v>3.3149999999999999</v>
      </c>
      <c r="S59" s="67">
        <f t="shared" si="30"/>
        <v>3.3149999999999999</v>
      </c>
      <c r="T59" s="67">
        <f t="shared" si="30"/>
        <v>3.3149999999999999</v>
      </c>
      <c r="U59" s="67">
        <f t="shared" si="30"/>
        <v>3.3149999999999999</v>
      </c>
      <c r="V59" s="67">
        <f t="shared" si="30"/>
        <v>3.3149999999999999</v>
      </c>
      <c r="W59" s="67">
        <f t="shared" si="30"/>
        <v>3.3149999999999999</v>
      </c>
      <c r="X59" s="67">
        <f t="shared" si="30"/>
        <v>3.3149999999999999</v>
      </c>
      <c r="Y59" s="67">
        <f t="shared" si="30"/>
        <v>3.3149999999999999</v>
      </c>
      <c r="Z59" s="67">
        <f t="shared" si="30"/>
        <v>3.3149999999999999</v>
      </c>
      <c r="AA59" s="67">
        <f t="shared" si="30"/>
        <v>3.3149999999999999</v>
      </c>
      <c r="AB59" s="67">
        <f t="shared" si="30"/>
        <v>3.3149999999999999</v>
      </c>
      <c r="AC59" s="67">
        <f t="shared" si="30"/>
        <v>3.3149999999999999</v>
      </c>
      <c r="AD59" s="67">
        <f t="shared" si="30"/>
        <v>3.3149999999999999</v>
      </c>
      <c r="AE59" s="67">
        <f t="shared" si="30"/>
        <v>3.3149999999999999</v>
      </c>
      <c r="AF59" s="67">
        <f t="shared" si="30"/>
        <v>3.3149999999999999</v>
      </c>
      <c r="AG59" s="67">
        <f t="shared" si="30"/>
        <v>3.3149999999999999</v>
      </c>
      <c r="AH59" s="67">
        <f t="shared" si="30"/>
        <v>3.3149999999999999</v>
      </c>
      <c r="AI59" s="67">
        <f t="shared" si="30"/>
        <v>3.3149999999999999</v>
      </c>
      <c r="AJ59" s="67">
        <f t="shared" si="30"/>
        <v>3.3149999999999999</v>
      </c>
      <c r="AK59" s="67">
        <f t="shared" si="30"/>
        <v>3.3149999999999999</v>
      </c>
      <c r="AL59" s="67">
        <f t="shared" si="30"/>
        <v>3.3149999999999999</v>
      </c>
      <c r="AM59" s="67">
        <f t="shared" si="30"/>
        <v>3.3149999999999999</v>
      </c>
    </row>
    <row r="60" spans="1:40" s="8" customFormat="1" x14ac:dyDescent="0.2">
      <c r="A60" s="66"/>
      <c r="B60" s="66"/>
      <c r="C60" s="66" t="s">
        <v>98</v>
      </c>
      <c r="D60" s="67">
        <f>(D23+D37)*0.02</f>
        <v>0.6</v>
      </c>
      <c r="E60" s="67">
        <f t="shared" ref="E60:M60" si="31">(E23+E37)*0.02</f>
        <v>0.6</v>
      </c>
      <c r="F60" s="67">
        <f t="shared" si="31"/>
        <v>0.9</v>
      </c>
      <c r="G60" s="67">
        <f t="shared" si="31"/>
        <v>1.1000000000000001</v>
      </c>
      <c r="H60" s="67">
        <f t="shared" si="31"/>
        <v>1.1000000000000001</v>
      </c>
      <c r="I60" s="67">
        <f t="shared" si="31"/>
        <v>1.3</v>
      </c>
      <c r="J60" s="67">
        <f t="shared" si="31"/>
        <v>1.3</v>
      </c>
      <c r="K60" s="67">
        <f t="shared" si="31"/>
        <v>1.3</v>
      </c>
      <c r="L60" s="67">
        <f t="shared" si="31"/>
        <v>1.3</v>
      </c>
      <c r="M60" s="67">
        <f t="shared" si="31"/>
        <v>1.3</v>
      </c>
      <c r="N60" s="67">
        <f t="shared" ref="N60:AM60" si="32">(N23+N37)*0.02</f>
        <v>1.3</v>
      </c>
      <c r="O60" s="67">
        <f t="shared" si="32"/>
        <v>1.3</v>
      </c>
      <c r="P60" s="67">
        <f t="shared" si="32"/>
        <v>1.3</v>
      </c>
      <c r="Q60" s="67">
        <f t="shared" si="32"/>
        <v>1.3</v>
      </c>
      <c r="R60" s="67">
        <f t="shared" si="32"/>
        <v>1.3</v>
      </c>
      <c r="S60" s="67">
        <f t="shared" si="32"/>
        <v>1.3</v>
      </c>
      <c r="T60" s="67">
        <f t="shared" si="32"/>
        <v>1.3</v>
      </c>
      <c r="U60" s="67">
        <f t="shared" si="32"/>
        <v>1.3</v>
      </c>
      <c r="V60" s="67">
        <f t="shared" si="32"/>
        <v>1.3</v>
      </c>
      <c r="W60" s="67">
        <f t="shared" si="32"/>
        <v>1.3</v>
      </c>
      <c r="X60" s="67">
        <f t="shared" si="32"/>
        <v>1.3</v>
      </c>
      <c r="Y60" s="67">
        <f t="shared" si="32"/>
        <v>1.3</v>
      </c>
      <c r="Z60" s="67">
        <f t="shared" si="32"/>
        <v>1.3</v>
      </c>
      <c r="AA60" s="67">
        <f t="shared" si="32"/>
        <v>1.3</v>
      </c>
      <c r="AB60" s="67">
        <f t="shared" si="32"/>
        <v>1.3</v>
      </c>
      <c r="AC60" s="67">
        <f t="shared" si="32"/>
        <v>1.3</v>
      </c>
      <c r="AD60" s="67">
        <f t="shared" si="32"/>
        <v>1.3</v>
      </c>
      <c r="AE60" s="67">
        <f t="shared" si="32"/>
        <v>1.3</v>
      </c>
      <c r="AF60" s="67">
        <f t="shared" si="32"/>
        <v>1.3</v>
      </c>
      <c r="AG60" s="67">
        <f t="shared" si="32"/>
        <v>1.3</v>
      </c>
      <c r="AH60" s="67">
        <f t="shared" si="32"/>
        <v>1.3</v>
      </c>
      <c r="AI60" s="67">
        <f t="shared" si="32"/>
        <v>1.3</v>
      </c>
      <c r="AJ60" s="67">
        <f t="shared" si="32"/>
        <v>1.3</v>
      </c>
      <c r="AK60" s="67">
        <f t="shared" si="32"/>
        <v>1.3</v>
      </c>
      <c r="AL60" s="67">
        <f t="shared" si="32"/>
        <v>1.3</v>
      </c>
      <c r="AM60" s="67">
        <f t="shared" si="32"/>
        <v>1.3</v>
      </c>
    </row>
    <row r="61" spans="1:40" x14ac:dyDescent="0.2">
      <c r="A61" s="3" t="s">
        <v>23</v>
      </c>
      <c r="B61" s="3"/>
      <c r="C61" s="3"/>
      <c r="D61" s="47">
        <f t="shared" ref="D61:AM61" si="33">SUM(D62:D71)</f>
        <v>0</v>
      </c>
      <c r="E61" s="47">
        <f t="shared" si="33"/>
        <v>0</v>
      </c>
      <c r="F61" s="47">
        <f t="shared" si="33"/>
        <v>9.1919999999999984</v>
      </c>
      <c r="G61" s="47">
        <f t="shared" si="33"/>
        <v>0</v>
      </c>
      <c r="H61" s="47">
        <f t="shared" si="33"/>
        <v>0</v>
      </c>
      <c r="I61" s="47">
        <f t="shared" si="33"/>
        <v>12.494999999999999</v>
      </c>
      <c r="J61" s="47">
        <f t="shared" si="33"/>
        <v>0</v>
      </c>
      <c r="K61" s="47">
        <f t="shared" si="33"/>
        <v>0</v>
      </c>
      <c r="L61" s="47">
        <f t="shared" si="33"/>
        <v>15.363</v>
      </c>
      <c r="M61" s="47">
        <f t="shared" si="33"/>
        <v>0</v>
      </c>
      <c r="N61" s="47">
        <f t="shared" si="33"/>
        <v>50</v>
      </c>
      <c r="O61" s="47">
        <f t="shared" si="33"/>
        <v>15.363</v>
      </c>
      <c r="P61" s="47">
        <f t="shared" si="33"/>
        <v>0</v>
      </c>
      <c r="Q61" s="47">
        <f t="shared" si="33"/>
        <v>0</v>
      </c>
      <c r="R61" s="47">
        <f t="shared" si="33"/>
        <v>15.363</v>
      </c>
      <c r="S61" s="47">
        <f t="shared" si="33"/>
        <v>0</v>
      </c>
      <c r="T61" s="47">
        <f t="shared" si="33"/>
        <v>0</v>
      </c>
      <c r="U61" s="47">
        <f t="shared" si="33"/>
        <v>16.739999999999998</v>
      </c>
      <c r="V61" s="47">
        <f t="shared" si="33"/>
        <v>0</v>
      </c>
      <c r="W61" s="47">
        <f t="shared" si="33"/>
        <v>0</v>
      </c>
      <c r="X61" s="47">
        <f t="shared" si="33"/>
        <v>16.739999999999998</v>
      </c>
      <c r="Y61" s="47">
        <f t="shared" si="33"/>
        <v>0</v>
      </c>
      <c r="Z61" s="47">
        <f t="shared" si="33"/>
        <v>0</v>
      </c>
      <c r="AA61" s="47">
        <f t="shared" si="33"/>
        <v>16.739999999999998</v>
      </c>
      <c r="AB61" s="47">
        <f t="shared" si="33"/>
        <v>50</v>
      </c>
      <c r="AC61" s="47">
        <f t="shared" si="33"/>
        <v>0</v>
      </c>
      <c r="AD61" s="47">
        <f t="shared" si="33"/>
        <v>16.739999999999998</v>
      </c>
      <c r="AE61" s="47">
        <f>SUM(AE62:AE71)</f>
        <v>0</v>
      </c>
      <c r="AF61" s="47">
        <f t="shared" si="33"/>
        <v>0</v>
      </c>
      <c r="AG61" s="47">
        <f>SUM(AG62:AG71)</f>
        <v>14.94</v>
      </c>
      <c r="AH61" s="47">
        <f t="shared" si="33"/>
        <v>0</v>
      </c>
      <c r="AI61" s="47">
        <f t="shared" si="33"/>
        <v>0</v>
      </c>
      <c r="AJ61" s="47">
        <f t="shared" si="33"/>
        <v>14.58</v>
      </c>
      <c r="AK61" s="47">
        <f t="shared" si="33"/>
        <v>0</v>
      </c>
      <c r="AL61" s="47">
        <f t="shared" si="33"/>
        <v>0</v>
      </c>
      <c r="AM61" s="47">
        <f t="shared" si="33"/>
        <v>13.86</v>
      </c>
    </row>
    <row r="62" spans="1:40" s="8" customFormat="1" x14ac:dyDescent="0.2">
      <c r="C62" s="8" t="str">
        <f>данные!C49</f>
        <v>Затраты на изготовление опытной модели</v>
      </c>
      <c r="D62" s="50">
        <f>данные!D49</f>
        <v>0</v>
      </c>
      <c r="E62" s="50">
        <f>данные!E49</f>
        <v>0</v>
      </c>
      <c r="F62" s="50">
        <f>данные!F49</f>
        <v>0</v>
      </c>
      <c r="G62" s="50">
        <f>данные!G49</f>
        <v>0</v>
      </c>
      <c r="H62" s="50">
        <f>данные!H49</f>
        <v>0</v>
      </c>
      <c r="I62" s="50">
        <f>данные!I49</f>
        <v>0</v>
      </c>
      <c r="J62" s="50">
        <f>данные!J49</f>
        <v>0</v>
      </c>
      <c r="K62" s="50">
        <f>данные!K49</f>
        <v>0</v>
      </c>
      <c r="L62" s="50">
        <f>данные!L49</f>
        <v>0</v>
      </c>
      <c r="M62" s="50">
        <f>данные!M49</f>
        <v>0</v>
      </c>
      <c r="N62" s="50">
        <f>данные!N49</f>
        <v>0</v>
      </c>
      <c r="O62" s="50">
        <f>данные!O49</f>
        <v>0</v>
      </c>
      <c r="P62" s="50">
        <f>данные!P49</f>
        <v>0</v>
      </c>
      <c r="Q62" s="50">
        <f>данные!Q49</f>
        <v>0</v>
      </c>
      <c r="R62" s="50">
        <f>данные!R49</f>
        <v>0</v>
      </c>
      <c r="S62" s="50">
        <f>данные!S49</f>
        <v>0</v>
      </c>
      <c r="T62" s="50">
        <f>данные!T49</f>
        <v>0</v>
      </c>
      <c r="U62" s="50">
        <f>данные!U49</f>
        <v>0</v>
      </c>
      <c r="V62" s="50">
        <f>данные!V49</f>
        <v>0</v>
      </c>
      <c r="W62" s="50">
        <f>данные!W49</f>
        <v>0</v>
      </c>
      <c r="X62" s="50">
        <f>данные!X49</f>
        <v>0</v>
      </c>
      <c r="Y62" s="50">
        <f>данные!Y49</f>
        <v>0</v>
      </c>
      <c r="Z62" s="50">
        <f>данные!Z49</f>
        <v>0</v>
      </c>
      <c r="AA62" s="50">
        <f>данные!AA49</f>
        <v>0</v>
      </c>
      <c r="AB62" s="50">
        <f>данные!AB49</f>
        <v>0</v>
      </c>
      <c r="AC62" s="50">
        <f>данные!AC49</f>
        <v>0</v>
      </c>
      <c r="AD62" s="50">
        <f>данные!AD49</f>
        <v>0</v>
      </c>
      <c r="AE62" s="50">
        <f>данные!AE49</f>
        <v>0</v>
      </c>
      <c r="AF62" s="50">
        <f>данные!AF49</f>
        <v>0</v>
      </c>
      <c r="AG62" s="50">
        <f>данные!AG49</f>
        <v>0</v>
      </c>
      <c r="AH62" s="50">
        <f>данные!AH49</f>
        <v>0</v>
      </c>
      <c r="AI62" s="50">
        <f>данные!AI49</f>
        <v>0</v>
      </c>
      <c r="AJ62" s="50">
        <f>данные!AJ49</f>
        <v>0</v>
      </c>
      <c r="AK62" s="50">
        <f>данные!AK49</f>
        <v>0</v>
      </c>
      <c r="AL62" s="50">
        <f>данные!AL49</f>
        <v>0</v>
      </c>
      <c r="AM62" s="50">
        <f>данные!AM49</f>
        <v>0</v>
      </c>
      <c r="AN62" s="12"/>
    </row>
    <row r="63" spans="1:40" s="8" customFormat="1" x14ac:dyDescent="0.2">
      <c r="C63" s="8" t="str">
        <f>данные!C50</f>
        <v>Затраты на получение защитных документов</v>
      </c>
      <c r="D63" s="50">
        <f>данные!D50</f>
        <v>0</v>
      </c>
      <c r="E63" s="50">
        <f>данные!E50</f>
        <v>0</v>
      </c>
      <c r="F63" s="50">
        <f>данные!F50</f>
        <v>0</v>
      </c>
      <c r="G63" s="50">
        <f>данные!G50</f>
        <v>0</v>
      </c>
      <c r="H63" s="50">
        <f>данные!H50</f>
        <v>0</v>
      </c>
      <c r="I63" s="50">
        <f>данные!I50</f>
        <v>0</v>
      </c>
      <c r="J63" s="50">
        <f>данные!J50</f>
        <v>0</v>
      </c>
      <c r="K63" s="50">
        <f>данные!K50</f>
        <v>0</v>
      </c>
      <c r="L63" s="50">
        <f>данные!L50</f>
        <v>0</v>
      </c>
      <c r="M63" s="50">
        <f>данные!M50</f>
        <v>0</v>
      </c>
      <c r="N63" s="50">
        <f>данные!N50</f>
        <v>0</v>
      </c>
      <c r="O63" s="50">
        <f>данные!O50</f>
        <v>0</v>
      </c>
      <c r="P63" s="50">
        <f>данные!P50</f>
        <v>0</v>
      </c>
      <c r="Q63" s="50">
        <f>данные!Q50</f>
        <v>0</v>
      </c>
      <c r="R63" s="50">
        <f>данные!R50</f>
        <v>0</v>
      </c>
      <c r="S63" s="50">
        <f>данные!S50</f>
        <v>0</v>
      </c>
      <c r="T63" s="50">
        <f>данные!T50</f>
        <v>0</v>
      </c>
      <c r="U63" s="50">
        <f>данные!U50</f>
        <v>0</v>
      </c>
      <c r="V63" s="50">
        <f>данные!V50</f>
        <v>0</v>
      </c>
      <c r="W63" s="50">
        <f>данные!W50</f>
        <v>0</v>
      </c>
      <c r="X63" s="50">
        <f>данные!X50</f>
        <v>0</v>
      </c>
      <c r="Y63" s="50">
        <f>данные!Y50</f>
        <v>0</v>
      </c>
      <c r="Z63" s="50">
        <f>данные!Z50</f>
        <v>0</v>
      </c>
      <c r="AA63" s="50">
        <f>данные!AA50</f>
        <v>0</v>
      </c>
      <c r="AB63" s="50">
        <f>данные!AB50</f>
        <v>0</v>
      </c>
      <c r="AC63" s="50">
        <f>данные!AC50</f>
        <v>0</v>
      </c>
      <c r="AD63" s="50">
        <f>данные!AD50</f>
        <v>0</v>
      </c>
      <c r="AE63" s="50">
        <f>данные!AE50</f>
        <v>0</v>
      </c>
      <c r="AF63" s="50">
        <f>данные!AF50</f>
        <v>0</v>
      </c>
      <c r="AG63" s="50">
        <f>данные!AG50</f>
        <v>0</v>
      </c>
      <c r="AH63" s="50">
        <f>данные!AH50</f>
        <v>0</v>
      </c>
      <c r="AI63" s="50">
        <f>данные!AI50</f>
        <v>0</v>
      </c>
      <c r="AJ63" s="50">
        <f>данные!AJ50</f>
        <v>0</v>
      </c>
      <c r="AK63" s="50">
        <f>данные!AK50</f>
        <v>0</v>
      </c>
      <c r="AL63" s="50">
        <f>данные!AL50</f>
        <v>0</v>
      </c>
      <c r="AM63" s="50">
        <f>данные!AM50</f>
        <v>0</v>
      </c>
      <c r="AN63" s="12"/>
    </row>
    <row r="64" spans="1:40" s="8" customFormat="1" x14ac:dyDescent="0.2">
      <c r="C64" s="8" t="str">
        <f>данные!C51</f>
        <v>Затраты на получение разрешительных документов</v>
      </c>
      <c r="D64" s="50">
        <f>данные!D51</f>
        <v>0</v>
      </c>
      <c r="E64" s="50">
        <f>данные!E51</f>
        <v>0</v>
      </c>
      <c r="F64" s="50">
        <f>данные!F51</f>
        <v>0</v>
      </c>
      <c r="G64" s="50">
        <f>данные!G51</f>
        <v>0</v>
      </c>
      <c r="H64" s="50">
        <f>данные!H51</f>
        <v>0</v>
      </c>
      <c r="I64" s="50">
        <f>данные!I51</f>
        <v>0</v>
      </c>
      <c r="J64" s="50">
        <f>данные!J51</f>
        <v>0</v>
      </c>
      <c r="K64" s="50">
        <f>данные!K51</f>
        <v>0</v>
      </c>
      <c r="L64" s="50">
        <f>данные!L51</f>
        <v>0</v>
      </c>
      <c r="M64" s="50">
        <f>данные!M51</f>
        <v>0</v>
      </c>
      <c r="N64" s="50">
        <f>данные!N51</f>
        <v>0</v>
      </c>
      <c r="O64" s="50">
        <f>данные!O51</f>
        <v>0</v>
      </c>
      <c r="P64" s="50">
        <f>данные!P51</f>
        <v>0</v>
      </c>
      <c r="Q64" s="50">
        <f>данные!Q51</f>
        <v>0</v>
      </c>
      <c r="R64" s="50">
        <f>данные!R51</f>
        <v>0</v>
      </c>
      <c r="S64" s="50">
        <f>данные!S51</f>
        <v>0</v>
      </c>
      <c r="T64" s="50">
        <f>данные!T51</f>
        <v>0</v>
      </c>
      <c r="U64" s="50">
        <f>данные!U51</f>
        <v>0</v>
      </c>
      <c r="V64" s="50">
        <f>данные!V51</f>
        <v>0</v>
      </c>
      <c r="W64" s="50">
        <f>данные!W51</f>
        <v>0</v>
      </c>
      <c r="X64" s="50">
        <f>данные!X51</f>
        <v>0</v>
      </c>
      <c r="Y64" s="50">
        <f>данные!Y51</f>
        <v>0</v>
      </c>
      <c r="Z64" s="50">
        <f>данные!Z51</f>
        <v>0</v>
      </c>
      <c r="AA64" s="50">
        <f>данные!AA51</f>
        <v>0</v>
      </c>
      <c r="AB64" s="50">
        <f>данные!AB51</f>
        <v>0</v>
      </c>
      <c r="AC64" s="50">
        <f>данные!AC51</f>
        <v>0</v>
      </c>
      <c r="AD64" s="50">
        <f>данные!AD51</f>
        <v>0</v>
      </c>
      <c r="AE64" s="50">
        <f>данные!AE51</f>
        <v>0</v>
      </c>
      <c r="AF64" s="50">
        <f>данные!AF51</f>
        <v>0</v>
      </c>
      <c r="AG64" s="50">
        <f>данные!AG51</f>
        <v>0</v>
      </c>
      <c r="AH64" s="50">
        <f>данные!AH51</f>
        <v>0</v>
      </c>
      <c r="AI64" s="50">
        <f>данные!AI51</f>
        <v>0</v>
      </c>
      <c r="AJ64" s="50">
        <f>данные!AJ51</f>
        <v>0</v>
      </c>
      <c r="AK64" s="50">
        <f>данные!AK51</f>
        <v>0</v>
      </c>
      <c r="AL64" s="50">
        <f>данные!AL51</f>
        <v>0</v>
      </c>
      <c r="AM64" s="50">
        <f>данные!AM51</f>
        <v>0</v>
      </c>
      <c r="AN64" s="12"/>
    </row>
    <row r="65" spans="1:40" s="8" customFormat="1" x14ac:dyDescent="0.2">
      <c r="C65" s="8" t="str">
        <f>данные!C52</f>
        <v>Реклама</v>
      </c>
      <c r="D65" s="50">
        <f>данные!D52</f>
        <v>0</v>
      </c>
      <c r="E65" s="50">
        <f>данные!E52</f>
        <v>0</v>
      </c>
      <c r="F65" s="50">
        <f>данные!F52</f>
        <v>0</v>
      </c>
      <c r="G65" s="50">
        <f>данные!G52</f>
        <v>0</v>
      </c>
      <c r="H65" s="50">
        <f>данные!H52</f>
        <v>0</v>
      </c>
      <c r="I65" s="50">
        <f>данные!I52</f>
        <v>0</v>
      </c>
      <c r="J65" s="50">
        <f>данные!J52</f>
        <v>0</v>
      </c>
      <c r="K65" s="50">
        <f>данные!K52</f>
        <v>0</v>
      </c>
      <c r="L65" s="50">
        <f>данные!L52</f>
        <v>0</v>
      </c>
      <c r="M65" s="50">
        <f>данные!M52</f>
        <v>0</v>
      </c>
      <c r="N65" s="50">
        <f>данные!N52</f>
        <v>50</v>
      </c>
      <c r="O65" s="50">
        <f>данные!O52</f>
        <v>0</v>
      </c>
      <c r="P65" s="50">
        <f>данные!P52</f>
        <v>0</v>
      </c>
      <c r="Q65" s="50">
        <f>данные!Q52</f>
        <v>0</v>
      </c>
      <c r="R65" s="50">
        <f>данные!R52</f>
        <v>0</v>
      </c>
      <c r="S65" s="50">
        <f>данные!S52</f>
        <v>0</v>
      </c>
      <c r="T65" s="50">
        <f>данные!T52</f>
        <v>0</v>
      </c>
      <c r="U65" s="50">
        <f>данные!U52</f>
        <v>0</v>
      </c>
      <c r="V65" s="50">
        <f>данные!V52</f>
        <v>0</v>
      </c>
      <c r="W65" s="50">
        <f>данные!W52</f>
        <v>0</v>
      </c>
      <c r="X65" s="50">
        <f>данные!X52</f>
        <v>0</v>
      </c>
      <c r="Y65" s="50">
        <f>данные!Y52</f>
        <v>0</v>
      </c>
      <c r="Z65" s="50">
        <f>данные!Z52</f>
        <v>0</v>
      </c>
      <c r="AA65" s="50">
        <f>данные!AA52</f>
        <v>0</v>
      </c>
      <c r="AB65" s="50">
        <f>данные!AB52</f>
        <v>50</v>
      </c>
      <c r="AC65" s="50">
        <f>данные!AC52</f>
        <v>0</v>
      </c>
      <c r="AD65" s="50">
        <f>данные!AD52</f>
        <v>0</v>
      </c>
      <c r="AE65" s="50">
        <f>данные!AE52</f>
        <v>0</v>
      </c>
      <c r="AF65" s="50">
        <f>данные!AF52</f>
        <v>0</v>
      </c>
      <c r="AG65" s="50">
        <f>данные!AG52</f>
        <v>0</v>
      </c>
      <c r="AH65" s="50">
        <f>данные!AH52</f>
        <v>0</v>
      </c>
      <c r="AI65" s="50">
        <f>данные!AI52</f>
        <v>0</v>
      </c>
      <c r="AJ65" s="50">
        <f>данные!AJ52</f>
        <v>0</v>
      </c>
      <c r="AK65" s="50">
        <f>данные!AK52</f>
        <v>0</v>
      </c>
      <c r="AL65" s="50">
        <f>данные!AL52</f>
        <v>0</v>
      </c>
      <c r="AM65" s="50">
        <f>данные!AM52</f>
        <v>0</v>
      </c>
      <c r="AN65" s="12"/>
    </row>
    <row r="66" spans="1:40" s="8" customFormat="1" x14ac:dyDescent="0.2">
      <c r="C66" s="8">
        <f>данные!C53</f>
        <v>0</v>
      </c>
      <c r="D66" s="50">
        <f>данные!D53</f>
        <v>0</v>
      </c>
      <c r="E66" s="50">
        <f>данные!E53</f>
        <v>0</v>
      </c>
      <c r="F66" s="50">
        <f>данные!F53</f>
        <v>0</v>
      </c>
      <c r="G66" s="50">
        <f>данные!G53</f>
        <v>0</v>
      </c>
      <c r="H66" s="50">
        <f>данные!H53</f>
        <v>0</v>
      </c>
      <c r="I66" s="50">
        <f>данные!I53</f>
        <v>0</v>
      </c>
      <c r="J66" s="50">
        <f>данные!J53</f>
        <v>0</v>
      </c>
      <c r="K66" s="50">
        <f>данные!K53</f>
        <v>0</v>
      </c>
      <c r="L66" s="50">
        <f>данные!L53</f>
        <v>0</v>
      </c>
      <c r="M66" s="50">
        <f>данные!M53</f>
        <v>0</v>
      </c>
      <c r="N66" s="50">
        <f>данные!N53</f>
        <v>0</v>
      </c>
      <c r="O66" s="50">
        <f>данные!O53</f>
        <v>0</v>
      </c>
      <c r="P66" s="50">
        <f>данные!P53</f>
        <v>0</v>
      </c>
      <c r="Q66" s="50">
        <f>данные!Q53</f>
        <v>0</v>
      </c>
      <c r="R66" s="50">
        <f>данные!R53</f>
        <v>0</v>
      </c>
      <c r="S66" s="50">
        <f>данные!S53</f>
        <v>0</v>
      </c>
      <c r="T66" s="50">
        <f>данные!T53</f>
        <v>0</v>
      </c>
      <c r="U66" s="50">
        <f>данные!U53</f>
        <v>0</v>
      </c>
      <c r="V66" s="50">
        <f>данные!V53</f>
        <v>0</v>
      </c>
      <c r="W66" s="50">
        <f>данные!W53</f>
        <v>0</v>
      </c>
      <c r="X66" s="50">
        <f>данные!X53</f>
        <v>0</v>
      </c>
      <c r="Y66" s="50">
        <f>данные!Y53</f>
        <v>0</v>
      </c>
      <c r="Z66" s="50">
        <f>данные!Z53</f>
        <v>0</v>
      </c>
      <c r="AA66" s="50">
        <f>данные!AA53</f>
        <v>0</v>
      </c>
      <c r="AB66" s="50">
        <f>данные!AB53</f>
        <v>0</v>
      </c>
      <c r="AC66" s="50">
        <f>данные!AC53</f>
        <v>0</v>
      </c>
      <c r="AD66" s="50">
        <f>данные!AD53</f>
        <v>0</v>
      </c>
      <c r="AE66" s="50">
        <f>данные!AE53</f>
        <v>0</v>
      </c>
      <c r="AF66" s="50">
        <f>данные!AF53</f>
        <v>0</v>
      </c>
      <c r="AG66" s="50">
        <f>данные!AG53</f>
        <v>0</v>
      </c>
      <c r="AH66" s="50">
        <f>данные!AH53</f>
        <v>0</v>
      </c>
      <c r="AI66" s="50">
        <f>данные!AI53</f>
        <v>0</v>
      </c>
      <c r="AJ66" s="50">
        <f>данные!AJ53</f>
        <v>0</v>
      </c>
      <c r="AK66" s="50">
        <f>данные!AK53</f>
        <v>0</v>
      </c>
      <c r="AL66" s="50">
        <f>данные!AL53</f>
        <v>0</v>
      </c>
      <c r="AM66" s="50">
        <f>данные!AM53</f>
        <v>0</v>
      </c>
      <c r="AN66" s="12"/>
    </row>
    <row r="67" spans="1:40" s="8" customFormat="1" x14ac:dyDescent="0.2">
      <c r="C67" s="8">
        <f>данные!C54</f>
        <v>0</v>
      </c>
      <c r="D67" s="50">
        <f>данные!D54</f>
        <v>0</v>
      </c>
      <c r="E67" s="50">
        <f>данные!E54</f>
        <v>0</v>
      </c>
      <c r="F67" s="50">
        <f>данные!F54</f>
        <v>0</v>
      </c>
      <c r="G67" s="50">
        <f>данные!G54</f>
        <v>0</v>
      </c>
      <c r="H67" s="50">
        <f>данные!H54</f>
        <v>0</v>
      </c>
      <c r="I67" s="50">
        <f>данные!I54</f>
        <v>0</v>
      </c>
      <c r="J67" s="50">
        <f>данные!J54</f>
        <v>0</v>
      </c>
      <c r="K67" s="50">
        <f>данные!K54</f>
        <v>0</v>
      </c>
      <c r="L67" s="50">
        <f>данные!L54</f>
        <v>0</v>
      </c>
      <c r="M67" s="50">
        <f>данные!M54</f>
        <v>0</v>
      </c>
      <c r="N67" s="50">
        <f>данные!N54</f>
        <v>0</v>
      </c>
      <c r="O67" s="50">
        <f>данные!O54</f>
        <v>0</v>
      </c>
      <c r="P67" s="50">
        <f>данные!P54</f>
        <v>0</v>
      </c>
      <c r="Q67" s="50">
        <f>данные!Q54</f>
        <v>0</v>
      </c>
      <c r="R67" s="50">
        <f>данные!R54</f>
        <v>0</v>
      </c>
      <c r="S67" s="50">
        <f>данные!S54</f>
        <v>0</v>
      </c>
      <c r="T67" s="50">
        <f>данные!T54</f>
        <v>0</v>
      </c>
      <c r="U67" s="50">
        <f>данные!U54</f>
        <v>0</v>
      </c>
      <c r="V67" s="50">
        <f>данные!V54</f>
        <v>0</v>
      </c>
      <c r="W67" s="50">
        <f>данные!W54</f>
        <v>0</v>
      </c>
      <c r="X67" s="50">
        <f>данные!X54</f>
        <v>0</v>
      </c>
      <c r="Y67" s="50">
        <f>данные!Y54</f>
        <v>0</v>
      </c>
      <c r="Z67" s="50">
        <f>данные!Z54</f>
        <v>0</v>
      </c>
      <c r="AA67" s="50">
        <f>данные!AA54</f>
        <v>0</v>
      </c>
      <c r="AB67" s="50">
        <f>данные!AB54</f>
        <v>0</v>
      </c>
      <c r="AC67" s="50">
        <f>данные!AC54</f>
        <v>0</v>
      </c>
      <c r="AD67" s="50">
        <f>данные!AD54</f>
        <v>0</v>
      </c>
      <c r="AE67" s="50">
        <f>данные!AE54</f>
        <v>0</v>
      </c>
      <c r="AF67" s="50">
        <f>данные!AF54</f>
        <v>0</v>
      </c>
      <c r="AG67" s="50">
        <f>данные!AG54</f>
        <v>0</v>
      </c>
      <c r="AH67" s="50">
        <f>данные!AH54</f>
        <v>0</v>
      </c>
      <c r="AI67" s="50">
        <f>данные!AI54</f>
        <v>0</v>
      </c>
      <c r="AJ67" s="50">
        <f>данные!AJ54</f>
        <v>0</v>
      </c>
      <c r="AK67" s="50">
        <f>данные!AK54</f>
        <v>0</v>
      </c>
      <c r="AL67" s="50">
        <f>данные!AL54</f>
        <v>0</v>
      </c>
      <c r="AM67" s="50">
        <f>данные!AM54</f>
        <v>0</v>
      </c>
      <c r="AN67" s="12"/>
    </row>
    <row r="68" spans="1:40" s="8" customFormat="1" x14ac:dyDescent="0.2">
      <c r="C68" s="8">
        <f>данные!C55</f>
        <v>0</v>
      </c>
      <c r="D68" s="50">
        <f>данные!D55</f>
        <v>0</v>
      </c>
      <c r="E68" s="50">
        <f>данные!E55</f>
        <v>0</v>
      </c>
      <c r="F68" s="50">
        <f>данные!F55</f>
        <v>0</v>
      </c>
      <c r="G68" s="50">
        <f>данные!G55</f>
        <v>0</v>
      </c>
      <c r="H68" s="50">
        <f>данные!H55</f>
        <v>0</v>
      </c>
      <c r="I68" s="50">
        <f>данные!I55</f>
        <v>0</v>
      </c>
      <c r="J68" s="50">
        <f>данные!J55</f>
        <v>0</v>
      </c>
      <c r="K68" s="50">
        <f>данные!K55</f>
        <v>0</v>
      </c>
      <c r="L68" s="50">
        <f>данные!L55</f>
        <v>0</v>
      </c>
      <c r="M68" s="50">
        <f>данные!M55</f>
        <v>0</v>
      </c>
      <c r="N68" s="50">
        <f>данные!N55</f>
        <v>0</v>
      </c>
      <c r="O68" s="50">
        <f>данные!O55</f>
        <v>0</v>
      </c>
      <c r="P68" s="50">
        <f>данные!P55</f>
        <v>0</v>
      </c>
      <c r="Q68" s="50">
        <f>данные!Q55</f>
        <v>0</v>
      </c>
      <c r="R68" s="50">
        <f>данные!R55</f>
        <v>0</v>
      </c>
      <c r="S68" s="50">
        <f>данные!S55</f>
        <v>0</v>
      </c>
      <c r="T68" s="50">
        <f>данные!T55</f>
        <v>0</v>
      </c>
      <c r="U68" s="50">
        <f>данные!U55</f>
        <v>0</v>
      </c>
      <c r="V68" s="50">
        <f>данные!V55</f>
        <v>0</v>
      </c>
      <c r="W68" s="50">
        <f>данные!W55</f>
        <v>0</v>
      </c>
      <c r="X68" s="50">
        <f>данные!X55</f>
        <v>0</v>
      </c>
      <c r="Y68" s="50">
        <f>данные!Y55</f>
        <v>0</v>
      </c>
      <c r="Z68" s="50">
        <f>данные!Z55</f>
        <v>0</v>
      </c>
      <c r="AA68" s="50">
        <f>данные!AA55</f>
        <v>0</v>
      </c>
      <c r="AB68" s="50">
        <f>данные!AB55</f>
        <v>0</v>
      </c>
      <c r="AC68" s="50">
        <f>данные!AC55</f>
        <v>0</v>
      </c>
      <c r="AD68" s="50">
        <f>данные!AD55</f>
        <v>0</v>
      </c>
      <c r="AE68" s="50">
        <f>данные!AE55</f>
        <v>0</v>
      </c>
      <c r="AF68" s="50">
        <f>данные!AF55</f>
        <v>0</v>
      </c>
      <c r="AG68" s="50">
        <f>данные!AG55</f>
        <v>0</v>
      </c>
      <c r="AH68" s="50">
        <f>данные!AH55</f>
        <v>0</v>
      </c>
      <c r="AI68" s="50">
        <f>данные!AI55</f>
        <v>0</v>
      </c>
      <c r="AJ68" s="50">
        <f>данные!AJ55</f>
        <v>0</v>
      </c>
      <c r="AK68" s="50">
        <f>данные!AK55</f>
        <v>0</v>
      </c>
      <c r="AL68" s="50">
        <f>данные!AL55</f>
        <v>0</v>
      </c>
      <c r="AM68" s="50">
        <f>данные!AM55</f>
        <v>0</v>
      </c>
      <c r="AN68" s="12"/>
    </row>
    <row r="69" spans="1:40" s="8" customFormat="1" x14ac:dyDescent="0.2">
      <c r="C69" s="8">
        <f>данные!C56</f>
        <v>0</v>
      </c>
      <c r="D69" s="50">
        <f>данные!D56</f>
        <v>0</v>
      </c>
      <c r="E69" s="50">
        <f>данные!E56</f>
        <v>0</v>
      </c>
      <c r="F69" s="50">
        <f>данные!F56</f>
        <v>0</v>
      </c>
      <c r="G69" s="50">
        <f>данные!G56</f>
        <v>0</v>
      </c>
      <c r="H69" s="50">
        <f>данные!H56</f>
        <v>0</v>
      </c>
      <c r="I69" s="50">
        <f>данные!I56</f>
        <v>0</v>
      </c>
      <c r="J69" s="50">
        <f>данные!J56</f>
        <v>0</v>
      </c>
      <c r="K69" s="50">
        <f>данные!K56</f>
        <v>0</v>
      </c>
      <c r="L69" s="50">
        <f>данные!L56</f>
        <v>0</v>
      </c>
      <c r="M69" s="50">
        <f>данные!M56</f>
        <v>0</v>
      </c>
      <c r="N69" s="50">
        <f>данные!N56</f>
        <v>0</v>
      </c>
      <c r="O69" s="50">
        <f>данные!O56</f>
        <v>0</v>
      </c>
      <c r="P69" s="50">
        <f>данные!P56</f>
        <v>0</v>
      </c>
      <c r="Q69" s="50">
        <f>данные!Q56</f>
        <v>0</v>
      </c>
      <c r="R69" s="50">
        <f>данные!R56</f>
        <v>0</v>
      </c>
      <c r="S69" s="50">
        <f>данные!S56</f>
        <v>0</v>
      </c>
      <c r="T69" s="50">
        <f>данные!T56</f>
        <v>0</v>
      </c>
      <c r="U69" s="50">
        <f>данные!U56</f>
        <v>0</v>
      </c>
      <c r="V69" s="50">
        <f>данные!V56</f>
        <v>0</v>
      </c>
      <c r="W69" s="50">
        <f>данные!W56</f>
        <v>0</v>
      </c>
      <c r="X69" s="50">
        <f>данные!X56</f>
        <v>0</v>
      </c>
      <c r="Y69" s="50">
        <f>данные!Y56</f>
        <v>0</v>
      </c>
      <c r="Z69" s="50">
        <f>данные!Z56</f>
        <v>0</v>
      </c>
      <c r="AA69" s="50">
        <f>данные!AA56</f>
        <v>0</v>
      </c>
      <c r="AB69" s="50">
        <f>данные!AB56</f>
        <v>0</v>
      </c>
      <c r="AC69" s="50">
        <f>данные!AC56</f>
        <v>0</v>
      </c>
      <c r="AD69" s="50">
        <f>данные!AD56</f>
        <v>0</v>
      </c>
      <c r="AE69" s="50">
        <f>данные!AE56</f>
        <v>0</v>
      </c>
      <c r="AF69" s="50">
        <f>данные!AF56</f>
        <v>0</v>
      </c>
      <c r="AG69" s="50">
        <f>данные!AG56</f>
        <v>0</v>
      </c>
      <c r="AH69" s="50">
        <f>данные!AH56</f>
        <v>0</v>
      </c>
      <c r="AI69" s="50">
        <f>данные!AI56</f>
        <v>0</v>
      </c>
      <c r="AJ69" s="50">
        <f>данные!AJ56</f>
        <v>0</v>
      </c>
      <c r="AK69" s="50">
        <f>данные!AK56</f>
        <v>0</v>
      </c>
      <c r="AL69" s="50">
        <f>данные!AL56</f>
        <v>0</v>
      </c>
      <c r="AM69" s="50">
        <f>данные!AM56</f>
        <v>0</v>
      </c>
      <c r="AN69" s="12"/>
    </row>
    <row r="70" spans="1:40" s="8" customFormat="1" x14ac:dyDescent="0.2">
      <c r="C70" s="8">
        <f>данные!C57</f>
        <v>0</v>
      </c>
      <c r="D70" s="50">
        <f>данные!D57</f>
        <v>0</v>
      </c>
      <c r="E70" s="50">
        <f>данные!E57</f>
        <v>0</v>
      </c>
      <c r="F70" s="50">
        <f>данные!F57</f>
        <v>0</v>
      </c>
      <c r="G70" s="50">
        <f>данные!G57</f>
        <v>0</v>
      </c>
      <c r="H70" s="50">
        <f>данные!H57</f>
        <v>0</v>
      </c>
      <c r="I70" s="50">
        <f>данные!I57</f>
        <v>0</v>
      </c>
      <c r="J70" s="50">
        <f>данные!J57</f>
        <v>0</v>
      </c>
      <c r="K70" s="50">
        <f>данные!K57</f>
        <v>0</v>
      </c>
      <c r="L70" s="50">
        <f>данные!L57</f>
        <v>0</v>
      </c>
      <c r="M70" s="50">
        <f>данные!M57</f>
        <v>0</v>
      </c>
      <c r="N70" s="50">
        <f>данные!N57</f>
        <v>0</v>
      </c>
      <c r="O70" s="50">
        <f>данные!O57</f>
        <v>0</v>
      </c>
      <c r="P70" s="50">
        <f>данные!P57</f>
        <v>0</v>
      </c>
      <c r="Q70" s="50">
        <f>данные!Q57</f>
        <v>0</v>
      </c>
      <c r="R70" s="50">
        <f>данные!R57</f>
        <v>0</v>
      </c>
      <c r="S70" s="50">
        <f>данные!S57</f>
        <v>0</v>
      </c>
      <c r="T70" s="50">
        <f>данные!T57</f>
        <v>0</v>
      </c>
      <c r="U70" s="50">
        <f>данные!U57</f>
        <v>0</v>
      </c>
      <c r="V70" s="50">
        <f>данные!V57</f>
        <v>0</v>
      </c>
      <c r="W70" s="50">
        <f>данные!W57</f>
        <v>0</v>
      </c>
      <c r="X70" s="50">
        <f>данные!X57</f>
        <v>0</v>
      </c>
      <c r="Y70" s="50">
        <f>данные!Y57</f>
        <v>0</v>
      </c>
      <c r="Z70" s="50">
        <f>данные!Z57</f>
        <v>0</v>
      </c>
      <c r="AA70" s="50">
        <f>данные!AA57</f>
        <v>0</v>
      </c>
      <c r="AB70" s="50">
        <f>данные!AB57</f>
        <v>0</v>
      </c>
      <c r="AC70" s="50">
        <f>данные!AC57</f>
        <v>0</v>
      </c>
      <c r="AD70" s="50">
        <f>данные!AD57</f>
        <v>0</v>
      </c>
      <c r="AE70" s="50">
        <f>данные!AE57</f>
        <v>0</v>
      </c>
      <c r="AF70" s="50">
        <f>данные!AF57</f>
        <v>0</v>
      </c>
      <c r="AG70" s="50">
        <f>данные!AG57</f>
        <v>0</v>
      </c>
      <c r="AH70" s="50">
        <f>данные!AH57</f>
        <v>0</v>
      </c>
      <c r="AI70" s="50">
        <f>данные!AI57</f>
        <v>0</v>
      </c>
      <c r="AJ70" s="50">
        <f>данные!AJ57</f>
        <v>0</v>
      </c>
      <c r="AK70" s="50">
        <f>данные!AK57</f>
        <v>0</v>
      </c>
      <c r="AL70" s="50">
        <f>данные!AL57</f>
        <v>0</v>
      </c>
      <c r="AM70" s="50">
        <f>данные!AM57</f>
        <v>0</v>
      </c>
      <c r="AN70" s="12"/>
    </row>
    <row r="71" spans="1:40" s="8" customFormat="1" ht="12" thickBot="1" x14ac:dyDescent="0.25">
      <c r="A71" s="11"/>
      <c r="B71" s="11" t="s">
        <v>57</v>
      </c>
      <c r="C71" s="11"/>
      <c r="D71" s="50"/>
      <c r="E71" s="50"/>
      <c r="F71" s="50">
        <f>SUM(D73:F73)*0.06</f>
        <v>9.1919999999999984</v>
      </c>
      <c r="G71" s="50"/>
      <c r="H71" s="50"/>
      <c r="I71" s="50">
        <f>SUM(G73:I73)*0.06</f>
        <v>12.494999999999999</v>
      </c>
      <c r="J71" s="50"/>
      <c r="K71" s="50"/>
      <c r="L71" s="50">
        <f>SUM(J73:L73)*0.06</f>
        <v>15.363</v>
      </c>
      <c r="M71" s="50"/>
      <c r="N71" s="50"/>
      <c r="O71" s="50">
        <f>SUM(M73:O73)*0.06</f>
        <v>15.363</v>
      </c>
      <c r="P71" s="50"/>
      <c r="Q71" s="50"/>
      <c r="R71" s="50">
        <f>SUM(P73:R73)*0.06</f>
        <v>15.363</v>
      </c>
      <c r="S71" s="50"/>
      <c r="T71" s="50"/>
      <c r="U71" s="50">
        <f>SUM(S73:U73)*0.06</f>
        <v>16.739999999999998</v>
      </c>
      <c r="V71" s="50"/>
      <c r="W71" s="50"/>
      <c r="X71" s="50">
        <f>SUM(V73:X73)*0.06</f>
        <v>16.739999999999998</v>
      </c>
      <c r="Y71" s="50"/>
      <c r="Z71" s="50"/>
      <c r="AA71" s="50">
        <f>SUM(Y73:AA73)*0.06</f>
        <v>16.739999999999998</v>
      </c>
      <c r="AB71" s="50"/>
      <c r="AC71" s="50"/>
      <c r="AD71" s="50">
        <f>SUM(AB73:AD73)*0.06</f>
        <v>16.739999999999998</v>
      </c>
      <c r="AE71" s="50"/>
      <c r="AF71" s="50"/>
      <c r="AG71" s="50">
        <f>SUM(AE73:AG73)*0.06</f>
        <v>14.94</v>
      </c>
      <c r="AH71" s="50"/>
      <c r="AI71" s="50"/>
      <c r="AJ71" s="50">
        <f>SUM(AH73:AJ73)*0.06</f>
        <v>14.58</v>
      </c>
      <c r="AK71" s="50"/>
      <c r="AL71" s="50"/>
      <c r="AM71" s="50">
        <f>SUM(AK73:AM73)*0.06</f>
        <v>13.86</v>
      </c>
      <c r="AN71" s="12"/>
    </row>
    <row r="72" spans="1:40" s="8" customFormat="1" ht="12" thickTop="1" x14ac:dyDescent="0.2">
      <c r="A72" s="8" t="s">
        <v>27</v>
      </c>
      <c r="D72" s="50">
        <f>D73</f>
        <v>50</v>
      </c>
      <c r="E72" s="50">
        <f>D72+E73</f>
        <v>100</v>
      </c>
      <c r="F72" s="50">
        <f>E72+F73</f>
        <v>153.19999999999999</v>
      </c>
      <c r="G72" s="50">
        <f t="shared" ref="G72:AM72" si="34">F72+G73</f>
        <v>211.39999999999998</v>
      </c>
      <c r="H72" s="50">
        <f t="shared" si="34"/>
        <v>284.59999999999997</v>
      </c>
      <c r="I72" s="50">
        <f t="shared" si="34"/>
        <v>361.45</v>
      </c>
      <c r="J72" s="50">
        <f t="shared" si="34"/>
        <v>446.8</v>
      </c>
      <c r="K72" s="50">
        <f t="shared" si="34"/>
        <v>532.15</v>
      </c>
      <c r="L72" s="50">
        <f t="shared" si="34"/>
        <v>617.5</v>
      </c>
      <c r="M72" s="50">
        <f t="shared" si="34"/>
        <v>702.85</v>
      </c>
      <c r="N72" s="50">
        <f t="shared" si="34"/>
        <v>788.2</v>
      </c>
      <c r="O72" s="50">
        <f t="shared" si="34"/>
        <v>873.55000000000007</v>
      </c>
      <c r="P72" s="50">
        <f t="shared" si="34"/>
        <v>958.90000000000009</v>
      </c>
      <c r="Q72" s="50">
        <f t="shared" si="34"/>
        <v>1044.25</v>
      </c>
      <c r="R72" s="50">
        <f t="shared" si="34"/>
        <v>1129.5999999999999</v>
      </c>
      <c r="S72" s="50">
        <f t="shared" si="34"/>
        <v>1222.5999999999999</v>
      </c>
      <c r="T72" s="50">
        <f t="shared" si="34"/>
        <v>1315.6</v>
      </c>
      <c r="U72" s="50">
        <f t="shared" si="34"/>
        <v>1408.6</v>
      </c>
      <c r="V72" s="50">
        <f t="shared" si="34"/>
        <v>1501.6</v>
      </c>
      <c r="W72" s="50">
        <f t="shared" si="34"/>
        <v>1594.6</v>
      </c>
      <c r="X72" s="50">
        <f t="shared" si="34"/>
        <v>1687.6</v>
      </c>
      <c r="Y72" s="50">
        <f t="shared" si="34"/>
        <v>1780.6</v>
      </c>
      <c r="Z72" s="50">
        <f t="shared" si="34"/>
        <v>1873.6</v>
      </c>
      <c r="AA72" s="50">
        <f t="shared" si="34"/>
        <v>1966.6</v>
      </c>
      <c r="AB72" s="50">
        <f t="shared" si="34"/>
        <v>2059.6</v>
      </c>
      <c r="AC72" s="50">
        <f t="shared" si="34"/>
        <v>2152.6</v>
      </c>
      <c r="AD72" s="50">
        <f t="shared" si="34"/>
        <v>2245.6</v>
      </c>
      <c r="AE72" s="50">
        <f t="shared" si="34"/>
        <v>2328.6</v>
      </c>
      <c r="AF72" s="50">
        <f t="shared" si="34"/>
        <v>2411.6</v>
      </c>
      <c r="AG72" s="50">
        <f t="shared" si="34"/>
        <v>2494.6</v>
      </c>
      <c r="AH72" s="50">
        <f t="shared" si="34"/>
        <v>2577.6</v>
      </c>
      <c r="AI72" s="50">
        <f t="shared" si="34"/>
        <v>2660.6</v>
      </c>
      <c r="AJ72" s="50">
        <f t="shared" si="34"/>
        <v>2737.6</v>
      </c>
      <c r="AK72" s="50">
        <f t="shared" si="34"/>
        <v>2814.6</v>
      </c>
      <c r="AL72" s="50">
        <f t="shared" si="34"/>
        <v>2891.6</v>
      </c>
      <c r="AM72" s="50">
        <f t="shared" si="34"/>
        <v>2968.6</v>
      </c>
    </row>
    <row r="73" spans="1:40" x14ac:dyDescent="0.2">
      <c r="A73" s="7" t="s">
        <v>56</v>
      </c>
      <c r="B73" s="7"/>
      <c r="C73" s="7"/>
      <c r="D73" s="51">
        <f>SUM(D74:D79)</f>
        <v>50</v>
      </c>
      <c r="E73" s="51">
        <f>SUM(E74:E79)</f>
        <v>50</v>
      </c>
      <c r="F73" s="51">
        <f t="shared" ref="F73:AL73" si="35">SUM(F74:F79)</f>
        <v>53.2</v>
      </c>
      <c r="G73" s="51">
        <f t="shared" si="35"/>
        <v>58.2</v>
      </c>
      <c r="H73" s="51">
        <f t="shared" si="35"/>
        <v>73.2</v>
      </c>
      <c r="I73" s="51">
        <f t="shared" si="35"/>
        <v>76.850000000000009</v>
      </c>
      <c r="J73" s="51">
        <f t="shared" si="35"/>
        <v>85.350000000000009</v>
      </c>
      <c r="K73" s="51">
        <f t="shared" si="35"/>
        <v>85.350000000000009</v>
      </c>
      <c r="L73" s="51">
        <f t="shared" si="35"/>
        <v>85.350000000000009</v>
      </c>
      <c r="M73" s="51">
        <f t="shared" si="35"/>
        <v>85.350000000000009</v>
      </c>
      <c r="N73" s="51">
        <f t="shared" si="35"/>
        <v>85.350000000000009</v>
      </c>
      <c r="O73" s="51">
        <f t="shared" si="35"/>
        <v>85.350000000000009</v>
      </c>
      <c r="P73" s="51">
        <f t="shared" si="35"/>
        <v>85.350000000000009</v>
      </c>
      <c r="Q73" s="51">
        <f t="shared" si="35"/>
        <v>85.350000000000009</v>
      </c>
      <c r="R73" s="51">
        <f t="shared" si="35"/>
        <v>85.350000000000009</v>
      </c>
      <c r="S73" s="51">
        <f t="shared" si="35"/>
        <v>93</v>
      </c>
      <c r="T73" s="51">
        <f t="shared" si="35"/>
        <v>93</v>
      </c>
      <c r="U73" s="51">
        <f t="shared" si="35"/>
        <v>93</v>
      </c>
      <c r="V73" s="51">
        <f t="shared" si="35"/>
        <v>93</v>
      </c>
      <c r="W73" s="51">
        <f t="shared" si="35"/>
        <v>93</v>
      </c>
      <c r="X73" s="51">
        <f t="shared" si="35"/>
        <v>93</v>
      </c>
      <c r="Y73" s="51">
        <f t="shared" si="35"/>
        <v>93</v>
      </c>
      <c r="Z73" s="51">
        <f t="shared" si="35"/>
        <v>93</v>
      </c>
      <c r="AA73" s="51">
        <f t="shared" si="35"/>
        <v>93</v>
      </c>
      <c r="AB73" s="51">
        <f t="shared" si="35"/>
        <v>93</v>
      </c>
      <c r="AC73" s="51">
        <f t="shared" si="35"/>
        <v>93</v>
      </c>
      <c r="AD73" s="51">
        <f t="shared" si="35"/>
        <v>93</v>
      </c>
      <c r="AE73" s="51">
        <f t="shared" si="35"/>
        <v>83</v>
      </c>
      <c r="AF73" s="51">
        <f t="shared" si="35"/>
        <v>83</v>
      </c>
      <c r="AG73" s="51">
        <f t="shared" si="35"/>
        <v>83</v>
      </c>
      <c r="AH73" s="51">
        <f t="shared" si="35"/>
        <v>83</v>
      </c>
      <c r="AI73" s="51">
        <f t="shared" si="35"/>
        <v>83</v>
      </c>
      <c r="AJ73" s="51">
        <f t="shared" si="35"/>
        <v>77</v>
      </c>
      <c r="AK73" s="51">
        <f t="shared" si="35"/>
        <v>77</v>
      </c>
      <c r="AL73" s="51">
        <f t="shared" si="35"/>
        <v>77</v>
      </c>
      <c r="AM73" s="51">
        <f>SUM(AM74:AM79)</f>
        <v>77</v>
      </c>
    </row>
    <row r="74" spans="1:40" s="8" customFormat="1" x14ac:dyDescent="0.2">
      <c r="C74" s="8" t="str">
        <f>данные!C61</f>
        <v>Продукт 1</v>
      </c>
      <c r="D74" s="50">
        <f>данные!D61</f>
        <v>50</v>
      </c>
      <c r="E74" s="50">
        <f>данные!E61</f>
        <v>50</v>
      </c>
      <c r="F74" s="50">
        <f>данные!F61</f>
        <v>50</v>
      </c>
      <c r="G74" s="50">
        <f>данные!G61</f>
        <v>50</v>
      </c>
      <c r="H74" s="50">
        <f>данные!H61</f>
        <v>50</v>
      </c>
      <c r="I74" s="50">
        <f>данные!I61</f>
        <v>50</v>
      </c>
      <c r="J74" s="50">
        <f>данные!J61</f>
        <v>50</v>
      </c>
      <c r="K74" s="50">
        <f>данные!K61</f>
        <v>50</v>
      </c>
      <c r="L74" s="50">
        <f>данные!L61</f>
        <v>50</v>
      </c>
      <c r="M74" s="50">
        <f>данные!M61</f>
        <v>50</v>
      </c>
      <c r="N74" s="50">
        <f>данные!N61</f>
        <v>50</v>
      </c>
      <c r="O74" s="50">
        <f>данные!O61</f>
        <v>50</v>
      </c>
      <c r="P74" s="50">
        <f>данные!P61</f>
        <v>50</v>
      </c>
      <c r="Q74" s="50">
        <f>данные!Q61</f>
        <v>50</v>
      </c>
      <c r="R74" s="50">
        <f>данные!R61</f>
        <v>50</v>
      </c>
      <c r="S74" s="50">
        <f>данные!S61</f>
        <v>50</v>
      </c>
      <c r="T74" s="50">
        <f>данные!T61</f>
        <v>50</v>
      </c>
      <c r="U74" s="50">
        <f>данные!U61</f>
        <v>50</v>
      </c>
      <c r="V74" s="50">
        <f>данные!V61</f>
        <v>50</v>
      </c>
      <c r="W74" s="50">
        <f>данные!W61</f>
        <v>50</v>
      </c>
      <c r="X74" s="50">
        <f>данные!X61</f>
        <v>50</v>
      </c>
      <c r="Y74" s="50">
        <f>данные!Y61</f>
        <v>50</v>
      </c>
      <c r="Z74" s="50">
        <f>данные!Z61</f>
        <v>50</v>
      </c>
      <c r="AA74" s="50">
        <f>данные!AA61</f>
        <v>50</v>
      </c>
      <c r="AB74" s="50">
        <f>данные!AB61</f>
        <v>50</v>
      </c>
      <c r="AC74" s="50">
        <f>данные!AC61</f>
        <v>50</v>
      </c>
      <c r="AD74" s="50">
        <f>данные!AD61</f>
        <v>50</v>
      </c>
      <c r="AE74" s="50">
        <f>данные!AE61</f>
        <v>50</v>
      </c>
      <c r="AF74" s="50">
        <f>данные!AF61</f>
        <v>50</v>
      </c>
      <c r="AG74" s="50">
        <f>данные!AG61</f>
        <v>50</v>
      </c>
      <c r="AH74" s="50">
        <f>данные!AH61</f>
        <v>50</v>
      </c>
      <c r="AI74" s="50">
        <f>данные!AI61</f>
        <v>50</v>
      </c>
      <c r="AJ74" s="50">
        <f>данные!AJ61</f>
        <v>50</v>
      </c>
      <c r="AK74" s="50">
        <f>данные!AK61</f>
        <v>50</v>
      </c>
      <c r="AL74" s="50">
        <f>данные!AL61</f>
        <v>50</v>
      </c>
      <c r="AM74" s="50">
        <f>данные!AM61</f>
        <v>50</v>
      </c>
    </row>
    <row r="75" spans="1:40" s="8" customFormat="1" x14ac:dyDescent="0.2">
      <c r="C75" s="8" t="str">
        <f>данные!C62</f>
        <v>Продукт 2</v>
      </c>
      <c r="D75" s="50">
        <f>данные!D62</f>
        <v>0</v>
      </c>
      <c r="E75" s="50">
        <f>данные!E62</f>
        <v>0</v>
      </c>
      <c r="F75" s="50">
        <f>данные!F62</f>
        <v>3.2</v>
      </c>
      <c r="G75" s="50">
        <f>данные!G62</f>
        <v>3.2</v>
      </c>
      <c r="H75" s="50">
        <f>данные!H62</f>
        <v>3.2</v>
      </c>
      <c r="I75" s="50">
        <f>данные!I62</f>
        <v>3.2</v>
      </c>
      <c r="J75" s="50">
        <f>данные!J62</f>
        <v>3.2</v>
      </c>
      <c r="K75" s="50">
        <f>данные!K62</f>
        <v>3.2</v>
      </c>
      <c r="L75" s="50">
        <f>данные!L62</f>
        <v>3.2</v>
      </c>
      <c r="M75" s="50">
        <f>данные!M62</f>
        <v>3.2</v>
      </c>
      <c r="N75" s="50">
        <f>данные!N62</f>
        <v>3.2</v>
      </c>
      <c r="O75" s="50">
        <f>данные!O62</f>
        <v>3.2</v>
      </c>
      <c r="P75" s="50">
        <f>данные!P62</f>
        <v>3.2</v>
      </c>
      <c r="Q75" s="50">
        <f>данные!Q62</f>
        <v>3.2</v>
      </c>
      <c r="R75" s="50">
        <f>данные!R62</f>
        <v>3.2</v>
      </c>
      <c r="S75" s="50">
        <f>данные!S62</f>
        <v>4</v>
      </c>
      <c r="T75" s="50">
        <f>данные!T62</f>
        <v>4</v>
      </c>
      <c r="U75" s="50">
        <f>данные!U62</f>
        <v>4</v>
      </c>
      <c r="V75" s="50">
        <f>данные!V62</f>
        <v>4</v>
      </c>
      <c r="W75" s="50">
        <f>данные!W62</f>
        <v>4</v>
      </c>
      <c r="X75" s="50">
        <f>данные!X62</f>
        <v>4</v>
      </c>
      <c r="Y75" s="50">
        <f>данные!Y62</f>
        <v>4</v>
      </c>
      <c r="Z75" s="50">
        <f>данные!Z62</f>
        <v>4</v>
      </c>
      <c r="AA75" s="50">
        <f>данные!AA62</f>
        <v>4</v>
      </c>
      <c r="AB75" s="50">
        <f>данные!AB62</f>
        <v>4</v>
      </c>
      <c r="AC75" s="50">
        <f>данные!AC62</f>
        <v>4</v>
      </c>
      <c r="AD75" s="50">
        <f>данные!AD62</f>
        <v>4</v>
      </c>
      <c r="AE75" s="50">
        <f>данные!AE62</f>
        <v>4</v>
      </c>
      <c r="AF75" s="50">
        <f>данные!AF62</f>
        <v>4</v>
      </c>
      <c r="AG75" s="50">
        <f>данные!AG62</f>
        <v>4</v>
      </c>
      <c r="AH75" s="50">
        <f>данные!AH62</f>
        <v>4</v>
      </c>
      <c r="AI75" s="50">
        <f>данные!AI62</f>
        <v>4</v>
      </c>
      <c r="AJ75" s="50">
        <f>данные!AJ62</f>
        <v>4</v>
      </c>
      <c r="AK75" s="50">
        <f>данные!AK62</f>
        <v>4</v>
      </c>
      <c r="AL75" s="50">
        <f>данные!AL62</f>
        <v>4</v>
      </c>
      <c r="AM75" s="50">
        <f>данные!AM62</f>
        <v>4</v>
      </c>
    </row>
    <row r="76" spans="1:40" s="8" customFormat="1" x14ac:dyDescent="0.2">
      <c r="C76" s="8" t="str">
        <f>данные!C63</f>
        <v>Продукт 3</v>
      </c>
      <c r="D76" s="50">
        <f>данные!D63</f>
        <v>0</v>
      </c>
      <c r="E76" s="50">
        <f>данные!E63</f>
        <v>0</v>
      </c>
      <c r="F76" s="50">
        <f>данные!F63</f>
        <v>0</v>
      </c>
      <c r="G76" s="50">
        <f>данные!G63</f>
        <v>5</v>
      </c>
      <c r="H76" s="50">
        <f>данные!H63</f>
        <v>5</v>
      </c>
      <c r="I76" s="50">
        <f>данные!I63</f>
        <v>5</v>
      </c>
      <c r="J76" s="50">
        <f>данные!J63</f>
        <v>5</v>
      </c>
      <c r="K76" s="50">
        <f>данные!K63</f>
        <v>5</v>
      </c>
      <c r="L76" s="50">
        <f>данные!L63</f>
        <v>5</v>
      </c>
      <c r="M76" s="50">
        <f>данные!M63</f>
        <v>5</v>
      </c>
      <c r="N76" s="50">
        <f>данные!N63</f>
        <v>5</v>
      </c>
      <c r="O76" s="50">
        <f>данные!O63</f>
        <v>5</v>
      </c>
      <c r="P76" s="50">
        <f>данные!P63</f>
        <v>5</v>
      </c>
      <c r="Q76" s="50">
        <f>данные!Q63</f>
        <v>5</v>
      </c>
      <c r="R76" s="50">
        <f>данные!R63</f>
        <v>5</v>
      </c>
      <c r="S76" s="50">
        <f>данные!S63</f>
        <v>6</v>
      </c>
      <c r="T76" s="50">
        <f>данные!T63</f>
        <v>6</v>
      </c>
      <c r="U76" s="50">
        <f>данные!U63</f>
        <v>6</v>
      </c>
      <c r="V76" s="50">
        <f>данные!V63</f>
        <v>6</v>
      </c>
      <c r="W76" s="50">
        <f>данные!W63</f>
        <v>6</v>
      </c>
      <c r="X76" s="50">
        <f>данные!X63</f>
        <v>6</v>
      </c>
      <c r="Y76" s="50">
        <f>данные!Y63</f>
        <v>6</v>
      </c>
      <c r="Z76" s="50">
        <f>данные!Z63</f>
        <v>6</v>
      </c>
      <c r="AA76" s="50">
        <f>данные!AA63</f>
        <v>6</v>
      </c>
      <c r="AB76" s="50">
        <f>данные!AB63</f>
        <v>6</v>
      </c>
      <c r="AC76" s="50">
        <f>данные!AC63</f>
        <v>6</v>
      </c>
      <c r="AD76" s="50">
        <f>данные!AD63</f>
        <v>6</v>
      </c>
      <c r="AE76" s="50">
        <f>данные!AE63</f>
        <v>6</v>
      </c>
      <c r="AF76" s="50">
        <f>данные!AF63</f>
        <v>6</v>
      </c>
      <c r="AG76" s="50">
        <f>данные!AG63</f>
        <v>6</v>
      </c>
      <c r="AH76" s="50">
        <f>данные!AH63</f>
        <v>6</v>
      </c>
      <c r="AI76" s="50">
        <f>данные!AI63</f>
        <v>6</v>
      </c>
      <c r="AJ76" s="50">
        <f>данные!AJ63</f>
        <v>0</v>
      </c>
      <c r="AK76" s="50">
        <f>данные!AK63</f>
        <v>0</v>
      </c>
      <c r="AL76" s="50">
        <f>данные!AL63</f>
        <v>0</v>
      </c>
      <c r="AM76" s="50">
        <f>данные!AM63</f>
        <v>0</v>
      </c>
    </row>
    <row r="77" spans="1:40" s="8" customFormat="1" x14ac:dyDescent="0.2">
      <c r="C77" s="8" t="str">
        <f>данные!C64</f>
        <v>Продукт 4</v>
      </c>
      <c r="D77" s="50">
        <f>данные!D64</f>
        <v>0</v>
      </c>
      <c r="E77" s="50">
        <f>данные!E64</f>
        <v>0</v>
      </c>
      <c r="F77" s="50">
        <f>данные!F64</f>
        <v>0</v>
      </c>
      <c r="G77" s="50">
        <f>данные!G64</f>
        <v>0</v>
      </c>
      <c r="H77" s="50">
        <f>данные!H64</f>
        <v>15</v>
      </c>
      <c r="I77" s="50">
        <f>данные!I64</f>
        <v>15</v>
      </c>
      <c r="J77" s="50">
        <f>данные!J64</f>
        <v>15</v>
      </c>
      <c r="K77" s="50">
        <f>данные!K64</f>
        <v>15</v>
      </c>
      <c r="L77" s="50">
        <f>данные!L64</f>
        <v>15</v>
      </c>
      <c r="M77" s="50">
        <f>данные!M64</f>
        <v>15</v>
      </c>
      <c r="N77" s="50">
        <f>данные!N64</f>
        <v>15</v>
      </c>
      <c r="O77" s="50">
        <f>данные!O64</f>
        <v>15</v>
      </c>
      <c r="P77" s="50">
        <f>данные!P64</f>
        <v>15</v>
      </c>
      <c r="Q77" s="50">
        <f>данные!Q64</f>
        <v>15</v>
      </c>
      <c r="R77" s="50">
        <f>данные!R64</f>
        <v>15</v>
      </c>
      <c r="S77" s="50">
        <f>данные!S64</f>
        <v>16</v>
      </c>
      <c r="T77" s="50">
        <f>данные!T64</f>
        <v>16</v>
      </c>
      <c r="U77" s="50">
        <f>данные!U64</f>
        <v>16</v>
      </c>
      <c r="V77" s="50">
        <f>данные!V64</f>
        <v>16</v>
      </c>
      <c r="W77" s="50">
        <f>данные!W64</f>
        <v>16</v>
      </c>
      <c r="X77" s="50">
        <f>данные!X64</f>
        <v>16</v>
      </c>
      <c r="Y77" s="50">
        <f>данные!Y64</f>
        <v>16</v>
      </c>
      <c r="Z77" s="50">
        <f>данные!Z64</f>
        <v>16</v>
      </c>
      <c r="AA77" s="50">
        <f>данные!AA64</f>
        <v>16</v>
      </c>
      <c r="AB77" s="50">
        <f>данные!AB64</f>
        <v>16</v>
      </c>
      <c r="AC77" s="50">
        <f>данные!AC64</f>
        <v>16</v>
      </c>
      <c r="AD77" s="50">
        <f>данные!AD64</f>
        <v>16</v>
      </c>
      <c r="AE77" s="50">
        <f>данные!AE64</f>
        <v>16</v>
      </c>
      <c r="AF77" s="50">
        <f>данные!AF64</f>
        <v>16</v>
      </c>
      <c r="AG77" s="50">
        <f>данные!AG64</f>
        <v>16</v>
      </c>
      <c r="AH77" s="50">
        <f>данные!AH64</f>
        <v>16</v>
      </c>
      <c r="AI77" s="50">
        <f>данные!AI64</f>
        <v>16</v>
      </c>
      <c r="AJ77" s="50">
        <f>данные!AJ64</f>
        <v>16</v>
      </c>
      <c r="AK77" s="50">
        <f>данные!AK64</f>
        <v>16</v>
      </c>
      <c r="AL77" s="50">
        <f>данные!AL64</f>
        <v>16</v>
      </c>
      <c r="AM77" s="50">
        <f>данные!AM64</f>
        <v>16</v>
      </c>
    </row>
    <row r="78" spans="1:40" s="8" customFormat="1" x14ac:dyDescent="0.2">
      <c r="A78" s="12"/>
      <c r="B78" s="12"/>
      <c r="C78" s="8" t="str">
        <f>данные!C65</f>
        <v>Продукт 5</v>
      </c>
      <c r="D78" s="50">
        <f>данные!D65</f>
        <v>0</v>
      </c>
      <c r="E78" s="50">
        <f>данные!E65</f>
        <v>0</v>
      </c>
      <c r="F78" s="50">
        <f>данные!F65</f>
        <v>0</v>
      </c>
      <c r="G78" s="50">
        <f>данные!G65</f>
        <v>0</v>
      </c>
      <c r="H78" s="50">
        <f>данные!H65</f>
        <v>0</v>
      </c>
      <c r="I78" s="50">
        <f>данные!I65</f>
        <v>3.65</v>
      </c>
      <c r="J78" s="50">
        <f>данные!J65</f>
        <v>3.65</v>
      </c>
      <c r="K78" s="50">
        <f>данные!K65</f>
        <v>3.65</v>
      </c>
      <c r="L78" s="50">
        <f>данные!L65</f>
        <v>3.65</v>
      </c>
      <c r="M78" s="50">
        <f>данные!M65</f>
        <v>3.65</v>
      </c>
      <c r="N78" s="50">
        <f>данные!N65</f>
        <v>3.65</v>
      </c>
      <c r="O78" s="50">
        <f>данные!O65</f>
        <v>3.65</v>
      </c>
      <c r="P78" s="50">
        <f>данные!P65</f>
        <v>3.65</v>
      </c>
      <c r="Q78" s="50">
        <f>данные!Q65</f>
        <v>3.65</v>
      </c>
      <c r="R78" s="50">
        <f>данные!R65</f>
        <v>3.65</v>
      </c>
      <c r="S78" s="50">
        <f>данные!S65</f>
        <v>7</v>
      </c>
      <c r="T78" s="50">
        <f>данные!T65</f>
        <v>7</v>
      </c>
      <c r="U78" s="50">
        <f>данные!U65</f>
        <v>7</v>
      </c>
      <c r="V78" s="50">
        <f>данные!V65</f>
        <v>7</v>
      </c>
      <c r="W78" s="50">
        <f>данные!W65</f>
        <v>7</v>
      </c>
      <c r="X78" s="50">
        <f>данные!X65</f>
        <v>7</v>
      </c>
      <c r="Y78" s="50">
        <f>данные!Y65</f>
        <v>7</v>
      </c>
      <c r="Z78" s="50">
        <f>данные!Z65</f>
        <v>7</v>
      </c>
      <c r="AA78" s="50">
        <f>данные!AA65</f>
        <v>7</v>
      </c>
      <c r="AB78" s="50">
        <f>данные!AB65</f>
        <v>7</v>
      </c>
      <c r="AC78" s="50">
        <f>данные!AC65</f>
        <v>7</v>
      </c>
      <c r="AD78" s="50">
        <f>данные!AD65</f>
        <v>7</v>
      </c>
      <c r="AE78" s="50">
        <f>данные!AE65</f>
        <v>7</v>
      </c>
      <c r="AF78" s="50">
        <f>данные!AF65</f>
        <v>7</v>
      </c>
      <c r="AG78" s="50">
        <f>данные!AG65</f>
        <v>7</v>
      </c>
      <c r="AH78" s="50">
        <f>данные!AH65</f>
        <v>7</v>
      </c>
      <c r="AI78" s="50">
        <f>данные!AI65</f>
        <v>7</v>
      </c>
      <c r="AJ78" s="50">
        <f>данные!AJ65</f>
        <v>7</v>
      </c>
      <c r="AK78" s="50">
        <f>данные!AK65</f>
        <v>7</v>
      </c>
      <c r="AL78" s="50">
        <f>данные!AL65</f>
        <v>7</v>
      </c>
      <c r="AM78" s="50">
        <f>данные!AM65</f>
        <v>7</v>
      </c>
    </row>
    <row r="79" spans="1:40" s="8" customFormat="1" ht="12" thickBot="1" x14ac:dyDescent="0.25">
      <c r="A79" s="11"/>
      <c r="B79" s="11"/>
      <c r="C79" s="8" t="str">
        <f>данные!C66</f>
        <v>Продукт 6</v>
      </c>
      <c r="D79" s="50">
        <f>данные!D66</f>
        <v>0</v>
      </c>
      <c r="E79" s="50">
        <f>данные!E66</f>
        <v>0</v>
      </c>
      <c r="F79" s="50">
        <f>данные!F66</f>
        <v>0</v>
      </c>
      <c r="G79" s="50">
        <f>данные!G66</f>
        <v>0</v>
      </c>
      <c r="H79" s="50">
        <f>данные!H66</f>
        <v>0</v>
      </c>
      <c r="I79" s="50">
        <f>данные!I66</f>
        <v>0</v>
      </c>
      <c r="J79" s="50">
        <f>данные!J66</f>
        <v>8.5</v>
      </c>
      <c r="K79" s="50">
        <f>данные!K66</f>
        <v>8.5</v>
      </c>
      <c r="L79" s="50">
        <f>данные!L66</f>
        <v>8.5</v>
      </c>
      <c r="M79" s="50">
        <f>данные!M66</f>
        <v>8.5</v>
      </c>
      <c r="N79" s="50">
        <f>данные!N66</f>
        <v>8.5</v>
      </c>
      <c r="O79" s="50">
        <f>данные!O66</f>
        <v>8.5</v>
      </c>
      <c r="P79" s="50">
        <f>данные!P66</f>
        <v>8.5</v>
      </c>
      <c r="Q79" s="50">
        <f>данные!Q66</f>
        <v>8.5</v>
      </c>
      <c r="R79" s="50">
        <f>данные!R66</f>
        <v>8.5</v>
      </c>
      <c r="S79" s="50">
        <f>данные!S66</f>
        <v>10</v>
      </c>
      <c r="T79" s="50">
        <f>данные!T66</f>
        <v>10</v>
      </c>
      <c r="U79" s="50">
        <f>данные!U66</f>
        <v>10</v>
      </c>
      <c r="V79" s="50">
        <f>данные!V66</f>
        <v>10</v>
      </c>
      <c r="W79" s="50">
        <f>данные!W66</f>
        <v>10</v>
      </c>
      <c r="X79" s="50">
        <f>данные!X66</f>
        <v>10</v>
      </c>
      <c r="Y79" s="50">
        <f>данные!Y66</f>
        <v>10</v>
      </c>
      <c r="Z79" s="50">
        <f>данные!Z66</f>
        <v>10</v>
      </c>
      <c r="AA79" s="50">
        <f>данные!AA66</f>
        <v>10</v>
      </c>
      <c r="AB79" s="50">
        <f>данные!AB66</f>
        <v>10</v>
      </c>
      <c r="AC79" s="50">
        <f>данные!AC66</f>
        <v>10</v>
      </c>
      <c r="AD79" s="50">
        <f>данные!AD66</f>
        <v>10</v>
      </c>
      <c r="AE79" s="50">
        <f>данные!AE66</f>
        <v>0</v>
      </c>
      <c r="AF79" s="50">
        <f>данные!AF66</f>
        <v>0</v>
      </c>
      <c r="AG79" s="50">
        <f>данные!AG66</f>
        <v>0</v>
      </c>
      <c r="AH79" s="50">
        <f>данные!AH66</f>
        <v>0</v>
      </c>
      <c r="AI79" s="50">
        <f>данные!AI66</f>
        <v>0</v>
      </c>
      <c r="AJ79" s="50">
        <f>данные!AJ66</f>
        <v>0</v>
      </c>
      <c r="AK79" s="50">
        <f>данные!AK66</f>
        <v>0</v>
      </c>
      <c r="AL79" s="50">
        <f>данные!AL66</f>
        <v>0</v>
      </c>
      <c r="AM79" s="50">
        <f>данные!AM66</f>
        <v>0</v>
      </c>
    </row>
    <row r="80" spans="1:40" ht="12" thickTop="1" x14ac:dyDescent="0.2"/>
  </sheetData>
  <sheetProtection password="C605" sheet="1" objects="1" scenarios="1" formatCells="0" insertColumns="0" insertRows="0" deleteColumns="0" deleteRows="0"/>
  <mergeCells count="8">
    <mergeCell ref="AN1:AO1"/>
    <mergeCell ref="B9:C9"/>
    <mergeCell ref="B3:C3"/>
    <mergeCell ref="B4:C4"/>
    <mergeCell ref="B5:C5"/>
    <mergeCell ref="B6:C6"/>
    <mergeCell ref="B8:C8"/>
    <mergeCell ref="B7:C7"/>
  </mergeCells>
  <pageMargins left="0.19685039370078741" right="0.19685039370078741" top="0.59055118110236227" bottom="0.59055118110236227" header="0.31496062992125984" footer="0.31496062992125984"/>
  <pageSetup paperSize="9" orientation="landscape" verticalDpi="0" r:id="rId1"/>
  <headerFooter>
    <oddHeader>&amp;CПРИЛОЖЕНИЕ к БПП №№ 2, 6, 7, 8&amp;R&amp;P из 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zoomScale="85" zoomScaleNormal="85" workbookViewId="0">
      <pane xSplit="3" ySplit="14" topLeftCell="I21" activePane="bottomRight" state="frozen"/>
      <selection pane="topRight" activeCell="D1" sqref="D1"/>
      <selection pane="bottomLeft" activeCell="A6" sqref="A6"/>
      <selection pane="bottomRight" activeCell="I34" sqref="I34"/>
    </sheetView>
  </sheetViews>
  <sheetFormatPr defaultRowHeight="11.25" x14ac:dyDescent="0.2"/>
  <cols>
    <col min="1" max="1" width="15.42578125" style="1" customWidth="1"/>
    <col min="2" max="2" width="24.5703125" style="1" customWidth="1"/>
    <col min="3" max="3" width="41.28515625" style="1" customWidth="1"/>
    <col min="4" max="4" width="12" style="1" customWidth="1"/>
    <col min="5" max="5" width="12.140625" style="1" customWidth="1"/>
    <col min="6" max="6" width="12.42578125" style="1" customWidth="1"/>
    <col min="7" max="7" width="12" style="1" customWidth="1"/>
    <col min="8" max="8" width="12.7109375" style="1" customWidth="1"/>
    <col min="9" max="9" width="12.140625" style="1" customWidth="1"/>
    <col min="10" max="10" width="11.5703125" style="1" customWidth="1"/>
    <col min="11" max="11" width="11.85546875" style="1" customWidth="1"/>
    <col min="12" max="12" width="11.5703125" style="1" customWidth="1"/>
    <col min="13" max="13" width="11.7109375" style="1" customWidth="1"/>
    <col min="14" max="14" width="12.28515625" style="1" customWidth="1"/>
    <col min="15" max="15" width="11.7109375" style="1" customWidth="1"/>
    <col min="16" max="16" width="12.28515625" style="1" customWidth="1"/>
    <col min="17" max="17" width="11.7109375" style="1" customWidth="1"/>
    <col min="18" max="18" width="13" style="1" customWidth="1"/>
    <col min="19" max="19" width="11.5703125" style="1" customWidth="1"/>
    <col min="20" max="20" width="12.28515625" style="1" customWidth="1"/>
    <col min="21" max="21" width="11.85546875" style="1" customWidth="1"/>
    <col min="22" max="22" width="12.28515625" style="1" customWidth="1"/>
    <col min="23" max="24" width="11.5703125" style="1" customWidth="1"/>
    <col min="25" max="25" width="12.5703125" style="1" customWidth="1"/>
    <col min="26" max="26" width="12.140625" style="1" customWidth="1"/>
    <col min="27" max="27" width="11.5703125" style="1" customWidth="1"/>
    <col min="28" max="28" width="11.7109375" style="1" customWidth="1"/>
    <col min="29" max="29" width="12.5703125" style="1" customWidth="1"/>
    <col min="30" max="30" width="11.5703125" style="1" customWidth="1"/>
    <col min="31" max="31" width="13.42578125" style="1" customWidth="1"/>
    <col min="32" max="32" width="12.85546875" style="1" customWidth="1"/>
    <col min="33" max="33" width="11.5703125" style="1" customWidth="1"/>
    <col min="34" max="35" width="12.42578125" style="1" customWidth="1"/>
    <col min="36" max="36" width="11.5703125" style="1" customWidth="1"/>
    <col min="37" max="38" width="12.28515625" style="1" customWidth="1"/>
    <col min="39" max="39" width="12.7109375" style="1" customWidth="1"/>
    <col min="40" max="40" width="11.42578125" style="1" customWidth="1"/>
    <col min="41" max="41" width="11.5703125" style="1" bestFit="1" customWidth="1"/>
    <col min="42" max="16384" width="9.140625" style="1"/>
  </cols>
  <sheetData>
    <row r="1" spans="1:41" ht="15" hidden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5" hidden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5" hidden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5" hidden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15" hidden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5" hidden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0.5" hidden="1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5" hidden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5" hidden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8" customFormat="1" ht="12" thickBot="1" x14ac:dyDescent="0.25">
      <c r="A12" s="17"/>
      <c r="B12" s="17"/>
      <c r="C12" s="17"/>
      <c r="D12" s="17" t="s">
        <v>10</v>
      </c>
      <c r="E12" s="17" t="s">
        <v>11</v>
      </c>
      <c r="F12" s="17" t="s">
        <v>12</v>
      </c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7" t="s">
        <v>18</v>
      </c>
      <c r="M12" s="17" t="s">
        <v>19</v>
      </c>
      <c r="N12" s="17" t="s">
        <v>20</v>
      </c>
      <c r="O12" s="17" t="s">
        <v>21</v>
      </c>
      <c r="P12" s="17" t="s">
        <v>29</v>
      </c>
      <c r="Q12" s="17" t="s">
        <v>30</v>
      </c>
      <c r="R12" s="17" t="s">
        <v>31</v>
      </c>
      <c r="S12" s="17" t="s">
        <v>32</v>
      </c>
      <c r="T12" s="17" t="s">
        <v>33</v>
      </c>
      <c r="U12" s="17" t="s">
        <v>34</v>
      </c>
      <c r="V12" s="17" t="s">
        <v>35</v>
      </c>
      <c r="W12" s="17" t="s">
        <v>36</v>
      </c>
      <c r="X12" s="17" t="s">
        <v>37</v>
      </c>
      <c r="Y12" s="17" t="s">
        <v>38</v>
      </c>
      <c r="Z12" s="17" t="s">
        <v>39</v>
      </c>
      <c r="AA12" s="17" t="s">
        <v>40</v>
      </c>
      <c r="AB12" s="17" t="s">
        <v>41</v>
      </c>
      <c r="AC12" s="17" t="s">
        <v>42</v>
      </c>
      <c r="AD12" s="17" t="s">
        <v>43</v>
      </c>
      <c r="AE12" s="17" t="s">
        <v>44</v>
      </c>
      <c r="AF12" s="17" t="s">
        <v>45</v>
      </c>
      <c r="AG12" s="17" t="s">
        <v>46</v>
      </c>
      <c r="AH12" s="17" t="s">
        <v>47</v>
      </c>
      <c r="AI12" s="17" t="s">
        <v>48</v>
      </c>
      <c r="AJ12" s="17" t="s">
        <v>49</v>
      </c>
      <c r="AK12" s="17" t="s">
        <v>50</v>
      </c>
      <c r="AL12" s="17" t="s">
        <v>51</v>
      </c>
      <c r="AM12" s="17" t="s">
        <v>52</v>
      </c>
    </row>
    <row r="13" spans="1:41" ht="15.75" thickTop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41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41" ht="15.75" x14ac:dyDescent="0.25">
      <c r="A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41" ht="15.75" x14ac:dyDescent="0.25">
      <c r="A16" s="19"/>
      <c r="B16" s="20" t="s">
        <v>54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5.75" x14ac:dyDescent="0.25">
      <c r="B17" s="22"/>
      <c r="C17" s="57" t="s">
        <v>74</v>
      </c>
      <c r="D17" s="53">
        <v>20</v>
      </c>
      <c r="E17" s="53">
        <v>20</v>
      </c>
      <c r="F17" s="53">
        <v>20</v>
      </c>
      <c r="G17" s="53">
        <v>20</v>
      </c>
      <c r="H17" s="53">
        <v>20</v>
      </c>
      <c r="I17" s="53">
        <v>20</v>
      </c>
      <c r="J17" s="53">
        <v>20</v>
      </c>
      <c r="K17" s="53">
        <v>20</v>
      </c>
      <c r="L17" s="53">
        <v>20</v>
      </c>
      <c r="M17" s="53">
        <v>20</v>
      </c>
      <c r="N17" s="53">
        <v>20</v>
      </c>
      <c r="O17" s="53">
        <v>20</v>
      </c>
      <c r="P17" s="53">
        <v>20</v>
      </c>
      <c r="Q17" s="53">
        <v>20</v>
      </c>
      <c r="R17" s="53">
        <v>20</v>
      </c>
      <c r="S17" s="53">
        <v>20</v>
      </c>
      <c r="T17" s="53">
        <v>20</v>
      </c>
      <c r="U17" s="53">
        <v>20</v>
      </c>
      <c r="V17" s="53">
        <v>20</v>
      </c>
      <c r="W17" s="53">
        <v>20</v>
      </c>
      <c r="X17" s="53">
        <v>20</v>
      </c>
      <c r="Y17" s="53">
        <v>20</v>
      </c>
      <c r="Z17" s="53">
        <v>20</v>
      </c>
      <c r="AA17" s="53">
        <v>20</v>
      </c>
      <c r="AB17" s="53">
        <v>20</v>
      </c>
      <c r="AC17" s="53">
        <v>20</v>
      </c>
      <c r="AD17" s="53">
        <v>20</v>
      </c>
      <c r="AE17" s="53">
        <v>20</v>
      </c>
      <c r="AF17" s="53">
        <v>20</v>
      </c>
      <c r="AG17" s="53">
        <v>20</v>
      </c>
      <c r="AH17" s="53">
        <v>20</v>
      </c>
      <c r="AI17" s="53">
        <v>20</v>
      </c>
      <c r="AJ17" s="53">
        <v>20</v>
      </c>
      <c r="AK17" s="53">
        <v>20</v>
      </c>
      <c r="AL17" s="53">
        <v>20</v>
      </c>
      <c r="AM17" s="53">
        <v>20</v>
      </c>
    </row>
    <row r="18" spans="1:39" ht="15.75" x14ac:dyDescent="0.25">
      <c r="B18" s="22"/>
      <c r="C18" s="57" t="s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</row>
    <row r="19" spans="1:39" ht="15.75" x14ac:dyDescent="0.25">
      <c r="B19" s="22"/>
      <c r="C19" s="57" t="s">
        <v>1</v>
      </c>
      <c r="D19" s="53">
        <v>0</v>
      </c>
      <c r="E19" s="53">
        <v>0</v>
      </c>
      <c r="F19" s="53">
        <v>15</v>
      </c>
      <c r="G19" s="53">
        <v>15</v>
      </c>
      <c r="H19" s="53">
        <v>15</v>
      </c>
      <c r="I19" s="53">
        <v>15</v>
      </c>
      <c r="J19" s="53">
        <v>15</v>
      </c>
      <c r="K19" s="53">
        <v>15</v>
      </c>
      <c r="L19" s="53">
        <v>15</v>
      </c>
      <c r="M19" s="53">
        <v>15</v>
      </c>
      <c r="N19" s="53">
        <v>15</v>
      </c>
      <c r="O19" s="53">
        <v>15</v>
      </c>
      <c r="P19" s="53">
        <v>15</v>
      </c>
      <c r="Q19" s="53">
        <v>15</v>
      </c>
      <c r="R19" s="53">
        <v>15</v>
      </c>
      <c r="S19" s="53">
        <v>15</v>
      </c>
      <c r="T19" s="53">
        <v>15</v>
      </c>
      <c r="U19" s="53">
        <v>15</v>
      </c>
      <c r="V19" s="53">
        <v>15</v>
      </c>
      <c r="W19" s="53">
        <v>15</v>
      </c>
      <c r="X19" s="53">
        <v>15</v>
      </c>
      <c r="Y19" s="53">
        <v>15</v>
      </c>
      <c r="Z19" s="53">
        <v>15</v>
      </c>
      <c r="AA19" s="53">
        <v>15</v>
      </c>
      <c r="AB19" s="53">
        <v>15</v>
      </c>
      <c r="AC19" s="53">
        <v>15</v>
      </c>
      <c r="AD19" s="53">
        <v>15</v>
      </c>
      <c r="AE19" s="53">
        <v>15</v>
      </c>
      <c r="AF19" s="53">
        <v>15</v>
      </c>
      <c r="AG19" s="53">
        <v>15</v>
      </c>
      <c r="AH19" s="53">
        <v>15</v>
      </c>
      <c r="AI19" s="53">
        <v>15</v>
      </c>
      <c r="AJ19" s="53">
        <v>15</v>
      </c>
      <c r="AK19" s="53">
        <v>15</v>
      </c>
      <c r="AL19" s="53">
        <v>15</v>
      </c>
      <c r="AM19" s="53">
        <v>15</v>
      </c>
    </row>
    <row r="20" spans="1:39" ht="15.75" x14ac:dyDescent="0.25">
      <c r="B20" s="22"/>
      <c r="C20" s="57" t="s">
        <v>2</v>
      </c>
      <c r="D20" s="53">
        <v>0</v>
      </c>
      <c r="E20" s="53">
        <v>0</v>
      </c>
      <c r="F20" s="53">
        <v>0</v>
      </c>
      <c r="G20" s="53">
        <v>10</v>
      </c>
      <c r="H20" s="53">
        <v>10</v>
      </c>
      <c r="I20" s="53">
        <v>10</v>
      </c>
      <c r="J20" s="53">
        <v>10</v>
      </c>
      <c r="K20" s="53">
        <v>10</v>
      </c>
      <c r="L20" s="53">
        <v>10</v>
      </c>
      <c r="M20" s="53">
        <v>10</v>
      </c>
      <c r="N20" s="53">
        <v>10</v>
      </c>
      <c r="O20" s="53">
        <v>10</v>
      </c>
      <c r="P20" s="53">
        <v>10</v>
      </c>
      <c r="Q20" s="53">
        <v>10</v>
      </c>
      <c r="R20" s="53">
        <v>10</v>
      </c>
      <c r="S20" s="53">
        <v>10</v>
      </c>
      <c r="T20" s="53">
        <v>10</v>
      </c>
      <c r="U20" s="53">
        <v>10</v>
      </c>
      <c r="V20" s="53">
        <v>10</v>
      </c>
      <c r="W20" s="53">
        <v>10</v>
      </c>
      <c r="X20" s="53">
        <v>10</v>
      </c>
      <c r="Y20" s="53">
        <v>10</v>
      </c>
      <c r="Z20" s="53">
        <v>10</v>
      </c>
      <c r="AA20" s="53">
        <v>10</v>
      </c>
      <c r="AB20" s="53">
        <v>10</v>
      </c>
      <c r="AC20" s="53">
        <v>10</v>
      </c>
      <c r="AD20" s="53">
        <v>10</v>
      </c>
      <c r="AE20" s="53">
        <v>10</v>
      </c>
      <c r="AF20" s="53">
        <v>10</v>
      </c>
      <c r="AG20" s="53">
        <v>10</v>
      </c>
      <c r="AH20" s="53">
        <v>10</v>
      </c>
      <c r="AI20" s="53">
        <v>10</v>
      </c>
      <c r="AJ20" s="53">
        <v>10</v>
      </c>
      <c r="AK20" s="53">
        <v>10</v>
      </c>
      <c r="AL20" s="53">
        <v>10</v>
      </c>
      <c r="AM20" s="53">
        <v>10</v>
      </c>
    </row>
    <row r="21" spans="1:39" ht="15.75" x14ac:dyDescent="0.25">
      <c r="B21" s="22"/>
      <c r="C21" s="57" t="s">
        <v>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</row>
    <row r="22" spans="1:39" ht="15.75" x14ac:dyDescent="0.25">
      <c r="B22" s="22"/>
      <c r="C22" s="58" t="s">
        <v>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</row>
    <row r="23" spans="1:39" ht="15.75" x14ac:dyDescent="0.25">
      <c r="B23" s="22"/>
      <c r="C23" s="58"/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</row>
    <row r="24" spans="1:39" ht="15.75" x14ac:dyDescent="0.25">
      <c r="B24" s="22"/>
      <c r="C24" s="58"/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</row>
    <row r="25" spans="1:39" ht="15.75" x14ac:dyDescent="0.25">
      <c r="B25" s="22"/>
      <c r="C25" s="65"/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</row>
    <row r="26" spans="1:39" ht="15.75" x14ac:dyDescent="0.25">
      <c r="B26" s="22"/>
      <c r="C26" s="65"/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</row>
    <row r="27" spans="1:39" ht="15.75" x14ac:dyDescent="0.25">
      <c r="B27" s="22"/>
      <c r="C27" s="65"/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</row>
    <row r="28" spans="1:39" ht="15.75" x14ac:dyDescent="0.25">
      <c r="B28" s="22"/>
      <c r="C28" s="65"/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</row>
    <row r="29" spans="1:39" ht="15.75" x14ac:dyDescent="0.25">
      <c r="B29" s="22"/>
      <c r="C29" s="65"/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</row>
    <row r="30" spans="1:39" ht="13.5" customHeight="1" x14ac:dyDescent="0.25">
      <c r="A30"/>
      <c r="B30" s="20" t="s">
        <v>53</v>
      </c>
      <c r="C30" s="2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 ht="15.75" x14ac:dyDescent="0.25">
      <c r="B31" s="23"/>
      <c r="C31" s="57" t="s">
        <v>90</v>
      </c>
      <c r="D31" s="55">
        <v>10</v>
      </c>
      <c r="E31" s="55">
        <v>10</v>
      </c>
      <c r="F31" s="55">
        <v>10</v>
      </c>
      <c r="G31" s="55">
        <v>10</v>
      </c>
      <c r="H31" s="55">
        <v>10</v>
      </c>
      <c r="I31" s="55">
        <v>10</v>
      </c>
      <c r="J31" s="55">
        <v>10</v>
      </c>
      <c r="K31" s="55">
        <v>10</v>
      </c>
      <c r="L31" s="55">
        <v>10</v>
      </c>
      <c r="M31" s="55">
        <v>10</v>
      </c>
      <c r="N31" s="55">
        <v>10</v>
      </c>
      <c r="O31" s="55">
        <v>10</v>
      </c>
      <c r="P31" s="55">
        <v>10</v>
      </c>
      <c r="Q31" s="55">
        <v>10</v>
      </c>
      <c r="R31" s="55">
        <v>10</v>
      </c>
      <c r="S31" s="55">
        <v>10</v>
      </c>
      <c r="T31" s="55">
        <v>10</v>
      </c>
      <c r="U31" s="55">
        <v>10</v>
      </c>
      <c r="V31" s="55">
        <v>10</v>
      </c>
      <c r="W31" s="55">
        <v>10</v>
      </c>
      <c r="X31" s="55">
        <v>10</v>
      </c>
      <c r="Y31" s="55">
        <v>10</v>
      </c>
      <c r="Z31" s="55">
        <v>10</v>
      </c>
      <c r="AA31" s="55">
        <v>10</v>
      </c>
      <c r="AB31" s="55">
        <v>10</v>
      </c>
      <c r="AC31" s="55">
        <v>10</v>
      </c>
      <c r="AD31" s="55">
        <v>10</v>
      </c>
      <c r="AE31" s="55">
        <v>10</v>
      </c>
      <c r="AF31" s="55">
        <v>10</v>
      </c>
      <c r="AG31" s="55">
        <v>10</v>
      </c>
      <c r="AH31" s="55">
        <v>10</v>
      </c>
      <c r="AI31" s="55">
        <v>10</v>
      </c>
      <c r="AJ31" s="55">
        <v>10</v>
      </c>
      <c r="AK31" s="55">
        <v>10</v>
      </c>
      <c r="AL31" s="55">
        <v>10</v>
      </c>
      <c r="AM31" s="55">
        <v>10</v>
      </c>
    </row>
    <row r="32" spans="1:39" ht="15.75" x14ac:dyDescent="0.25">
      <c r="B32" s="23"/>
      <c r="C32" s="57" t="s">
        <v>91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10</v>
      </c>
      <c r="J32" s="55">
        <v>10</v>
      </c>
      <c r="K32" s="55">
        <v>10</v>
      </c>
      <c r="L32" s="55">
        <v>10</v>
      </c>
      <c r="M32" s="55">
        <v>10</v>
      </c>
      <c r="N32" s="55">
        <v>10</v>
      </c>
      <c r="O32" s="55">
        <v>10</v>
      </c>
      <c r="P32" s="55">
        <v>10</v>
      </c>
      <c r="Q32" s="55">
        <v>10</v>
      </c>
      <c r="R32" s="55">
        <v>10</v>
      </c>
      <c r="S32" s="55">
        <v>10</v>
      </c>
      <c r="T32" s="55">
        <v>10</v>
      </c>
      <c r="U32" s="55">
        <v>10</v>
      </c>
      <c r="V32" s="55">
        <v>10</v>
      </c>
      <c r="W32" s="55">
        <v>10</v>
      </c>
      <c r="X32" s="55">
        <v>10</v>
      </c>
      <c r="Y32" s="55">
        <v>10</v>
      </c>
      <c r="Z32" s="55">
        <v>10</v>
      </c>
      <c r="AA32" s="55">
        <v>10</v>
      </c>
      <c r="AB32" s="55">
        <v>10</v>
      </c>
      <c r="AC32" s="55">
        <v>10</v>
      </c>
      <c r="AD32" s="55">
        <v>10</v>
      </c>
      <c r="AE32" s="55">
        <v>10</v>
      </c>
      <c r="AF32" s="55">
        <v>10</v>
      </c>
      <c r="AG32" s="55">
        <v>10</v>
      </c>
      <c r="AH32" s="55">
        <v>10</v>
      </c>
      <c r="AI32" s="55">
        <v>10</v>
      </c>
      <c r="AJ32" s="55">
        <v>10</v>
      </c>
      <c r="AK32" s="55">
        <v>10</v>
      </c>
      <c r="AL32" s="55">
        <v>10</v>
      </c>
      <c r="AM32" s="55">
        <v>10</v>
      </c>
    </row>
    <row r="33" spans="2:39" ht="15.75" x14ac:dyDescent="0.25">
      <c r="B33" s="23"/>
      <c r="C33" s="57" t="s">
        <v>92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</row>
    <row r="34" spans="2:39" ht="15.75" x14ac:dyDescent="0.25">
      <c r="B34" s="23"/>
      <c r="C34" s="57"/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</row>
    <row r="35" spans="2:39" ht="15.75" x14ac:dyDescent="0.25">
      <c r="B35" s="23"/>
      <c r="C35" s="57"/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</row>
    <row r="36" spans="2:39" ht="15.75" x14ac:dyDescent="0.25">
      <c r="B36" s="23"/>
      <c r="C36" s="57"/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</row>
    <row r="37" spans="2:39" ht="15.75" x14ac:dyDescent="0.25">
      <c r="B37" s="23"/>
      <c r="C37" s="57"/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</row>
    <row r="38" spans="2:39" ht="15.75" x14ac:dyDescent="0.25">
      <c r="B38" s="23"/>
      <c r="C38" s="57"/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</row>
    <row r="39" spans="2:39" ht="15.75" x14ac:dyDescent="0.25">
      <c r="B39" s="23"/>
      <c r="C39" s="57"/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</row>
    <row r="40" spans="2:39" ht="15.75" x14ac:dyDescent="0.25">
      <c r="B40" s="23" t="s">
        <v>58</v>
      </c>
      <c r="C40" s="23"/>
      <c r="D40" s="56"/>
      <c r="E40" s="56"/>
      <c r="F40" s="56"/>
      <c r="G40" s="56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s="8" customFormat="1" ht="15.75" x14ac:dyDescent="0.25">
      <c r="B41" s="24"/>
      <c r="C41" s="42" t="s">
        <v>5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</row>
    <row r="42" spans="2:39" s="8" customFormat="1" ht="15.75" x14ac:dyDescent="0.25">
      <c r="B42" s="24"/>
      <c r="C42" s="43" t="s">
        <v>6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</row>
    <row r="43" spans="2:39" s="8" customFormat="1" ht="15.75" x14ac:dyDescent="0.25">
      <c r="B43" s="24"/>
      <c r="C43" s="43" t="s">
        <v>7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</row>
    <row r="44" spans="2:39" s="8" customFormat="1" ht="15.75" x14ac:dyDescent="0.25">
      <c r="B44" s="24"/>
      <c r="C44" s="43" t="s">
        <v>8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</row>
    <row r="45" spans="2:39" s="8" customFormat="1" ht="15.75" x14ac:dyDescent="0.25">
      <c r="B45" s="24"/>
      <c r="C45" s="43" t="s">
        <v>9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</row>
    <row r="46" spans="2:39" s="8" customFormat="1" ht="15.75" x14ac:dyDescent="0.25">
      <c r="B46" s="24"/>
      <c r="C46" s="43"/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</row>
    <row r="47" spans="2:39" s="8" customFormat="1" ht="15.75" x14ac:dyDescent="0.25">
      <c r="B47" s="24"/>
      <c r="C47" s="44"/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</row>
    <row r="48" spans="2:39" s="8" customFormat="1" ht="15.75" x14ac:dyDescent="0.25">
      <c r="B48" s="24"/>
      <c r="C48" s="2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s="8" customFormat="1" ht="31.5" x14ac:dyDescent="0.25">
      <c r="B49" s="25" t="s">
        <v>23</v>
      </c>
      <c r="C49" s="60" t="s">
        <v>24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</row>
    <row r="50" spans="1:39" s="8" customFormat="1" ht="31.5" x14ac:dyDescent="0.25">
      <c r="B50" s="25"/>
      <c r="C50" s="60" t="s">
        <v>25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</row>
    <row r="51" spans="1:39" s="8" customFormat="1" ht="31.5" x14ac:dyDescent="0.25">
      <c r="B51" s="25"/>
      <c r="C51" s="60" t="s">
        <v>26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</row>
    <row r="52" spans="1:39" s="8" customFormat="1" ht="15.75" x14ac:dyDescent="0.25">
      <c r="B52" s="25"/>
      <c r="C52" s="59" t="s">
        <v>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50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50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0</v>
      </c>
    </row>
    <row r="53" spans="1:39" s="8" customFormat="1" ht="15.75" x14ac:dyDescent="0.25">
      <c r="B53" s="25"/>
      <c r="C53" s="59"/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</row>
    <row r="54" spans="1:39" s="8" customFormat="1" ht="15.75" x14ac:dyDescent="0.25">
      <c r="B54" s="25"/>
      <c r="C54" s="59"/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</row>
    <row r="55" spans="1:39" s="8" customFormat="1" ht="15.75" x14ac:dyDescent="0.25">
      <c r="B55" s="25"/>
      <c r="C55" s="59"/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2">
        <v>0</v>
      </c>
      <c r="AG55" s="52">
        <v>0</v>
      </c>
      <c r="AH55" s="52">
        <v>0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</row>
    <row r="56" spans="1:39" s="8" customFormat="1" ht="15.75" x14ac:dyDescent="0.25">
      <c r="B56" s="25"/>
      <c r="C56" s="59"/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2">
        <v>0</v>
      </c>
      <c r="AK56" s="52">
        <v>0</v>
      </c>
      <c r="AL56" s="52">
        <v>0</v>
      </c>
      <c r="AM56" s="52">
        <v>0</v>
      </c>
    </row>
    <row r="57" spans="1:39" s="8" customFormat="1" ht="15.75" x14ac:dyDescent="0.25">
      <c r="B57" s="25"/>
      <c r="C57" s="59"/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</row>
    <row r="58" spans="1:39" s="8" customFormat="1" ht="16.5" thickBot="1" x14ac:dyDescent="0.3">
      <c r="A58" s="11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8" customFormat="1" ht="16.5" thickTop="1" x14ac:dyDescent="0.25">
      <c r="A59" s="8" t="s">
        <v>27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 ht="15.75" x14ac:dyDescent="0.25">
      <c r="A60" s="7" t="s">
        <v>56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s="8" customFormat="1" ht="15.75" x14ac:dyDescent="0.25">
      <c r="B61" s="25"/>
      <c r="C61" s="61" t="s">
        <v>84</v>
      </c>
      <c r="D61" s="52">
        <v>50</v>
      </c>
      <c r="E61" s="52">
        <v>50</v>
      </c>
      <c r="F61" s="52">
        <v>50</v>
      </c>
      <c r="G61" s="52">
        <v>50</v>
      </c>
      <c r="H61" s="52">
        <v>50</v>
      </c>
      <c r="I61" s="52">
        <v>50</v>
      </c>
      <c r="J61" s="52">
        <v>50</v>
      </c>
      <c r="K61" s="52">
        <v>50</v>
      </c>
      <c r="L61" s="52">
        <v>50</v>
      </c>
      <c r="M61" s="52">
        <v>50</v>
      </c>
      <c r="N61" s="52">
        <v>50</v>
      </c>
      <c r="O61" s="52">
        <v>50</v>
      </c>
      <c r="P61" s="52">
        <v>50</v>
      </c>
      <c r="Q61" s="52">
        <v>50</v>
      </c>
      <c r="R61" s="52">
        <v>50</v>
      </c>
      <c r="S61" s="52">
        <v>50</v>
      </c>
      <c r="T61" s="52">
        <v>50</v>
      </c>
      <c r="U61" s="52">
        <v>50</v>
      </c>
      <c r="V61" s="52">
        <v>50</v>
      </c>
      <c r="W61" s="52">
        <v>50</v>
      </c>
      <c r="X61" s="52">
        <v>50</v>
      </c>
      <c r="Y61" s="52">
        <v>50</v>
      </c>
      <c r="Z61" s="52">
        <v>50</v>
      </c>
      <c r="AA61" s="52">
        <v>50</v>
      </c>
      <c r="AB61" s="52">
        <v>50</v>
      </c>
      <c r="AC61" s="52">
        <v>50</v>
      </c>
      <c r="AD61" s="52">
        <v>50</v>
      </c>
      <c r="AE61" s="52">
        <v>50</v>
      </c>
      <c r="AF61" s="52">
        <v>50</v>
      </c>
      <c r="AG61" s="52">
        <v>50</v>
      </c>
      <c r="AH61" s="52">
        <v>50</v>
      </c>
      <c r="AI61" s="52">
        <v>50</v>
      </c>
      <c r="AJ61" s="52">
        <v>50</v>
      </c>
      <c r="AK61" s="52">
        <v>50</v>
      </c>
      <c r="AL61" s="52">
        <v>50</v>
      </c>
      <c r="AM61" s="52">
        <v>50</v>
      </c>
    </row>
    <row r="62" spans="1:39" s="8" customFormat="1" ht="15.75" x14ac:dyDescent="0.25">
      <c r="B62" s="25"/>
      <c r="C62" s="61" t="s">
        <v>85</v>
      </c>
      <c r="D62" s="52">
        <v>0</v>
      </c>
      <c r="E62" s="52">
        <v>0</v>
      </c>
      <c r="F62" s="52">
        <v>3.2</v>
      </c>
      <c r="G62" s="52">
        <v>3.2</v>
      </c>
      <c r="H62" s="52">
        <v>3.2</v>
      </c>
      <c r="I62" s="52">
        <v>3.2</v>
      </c>
      <c r="J62" s="52">
        <v>3.2</v>
      </c>
      <c r="K62" s="52">
        <v>3.2</v>
      </c>
      <c r="L62" s="52">
        <v>3.2</v>
      </c>
      <c r="M62" s="52">
        <v>3.2</v>
      </c>
      <c r="N62" s="52">
        <v>3.2</v>
      </c>
      <c r="O62" s="52">
        <v>3.2</v>
      </c>
      <c r="P62" s="52">
        <v>3.2</v>
      </c>
      <c r="Q62" s="52">
        <v>3.2</v>
      </c>
      <c r="R62" s="52">
        <v>3.2</v>
      </c>
      <c r="S62" s="52">
        <v>4</v>
      </c>
      <c r="T62" s="52">
        <v>4</v>
      </c>
      <c r="U62" s="52">
        <v>4</v>
      </c>
      <c r="V62" s="52">
        <v>4</v>
      </c>
      <c r="W62" s="52">
        <v>4</v>
      </c>
      <c r="X62" s="52">
        <v>4</v>
      </c>
      <c r="Y62" s="52">
        <v>4</v>
      </c>
      <c r="Z62" s="52">
        <v>4</v>
      </c>
      <c r="AA62" s="52">
        <v>4</v>
      </c>
      <c r="AB62" s="52">
        <v>4</v>
      </c>
      <c r="AC62" s="52">
        <v>4</v>
      </c>
      <c r="AD62" s="52">
        <v>4</v>
      </c>
      <c r="AE62" s="52">
        <v>4</v>
      </c>
      <c r="AF62" s="52">
        <v>4</v>
      </c>
      <c r="AG62" s="52">
        <v>4</v>
      </c>
      <c r="AH62" s="52">
        <v>4</v>
      </c>
      <c r="AI62" s="52">
        <v>4</v>
      </c>
      <c r="AJ62" s="52">
        <v>4</v>
      </c>
      <c r="AK62" s="52">
        <v>4</v>
      </c>
      <c r="AL62" s="52">
        <v>4</v>
      </c>
      <c r="AM62" s="52">
        <v>4</v>
      </c>
    </row>
    <row r="63" spans="1:39" s="8" customFormat="1" ht="15.75" x14ac:dyDescent="0.25">
      <c r="B63" s="25"/>
      <c r="C63" s="61" t="s">
        <v>86</v>
      </c>
      <c r="D63" s="52">
        <v>0</v>
      </c>
      <c r="E63" s="52">
        <v>0</v>
      </c>
      <c r="F63" s="52">
        <v>0</v>
      </c>
      <c r="G63" s="52">
        <v>5</v>
      </c>
      <c r="H63" s="52">
        <v>5</v>
      </c>
      <c r="I63" s="52">
        <v>5</v>
      </c>
      <c r="J63" s="52">
        <v>5</v>
      </c>
      <c r="K63" s="52">
        <v>5</v>
      </c>
      <c r="L63" s="52">
        <v>5</v>
      </c>
      <c r="M63" s="52">
        <v>5</v>
      </c>
      <c r="N63" s="52">
        <v>5</v>
      </c>
      <c r="O63" s="52">
        <v>5</v>
      </c>
      <c r="P63" s="52">
        <v>5</v>
      </c>
      <c r="Q63" s="52">
        <v>5</v>
      </c>
      <c r="R63" s="52">
        <v>5</v>
      </c>
      <c r="S63" s="52">
        <v>6</v>
      </c>
      <c r="T63" s="52">
        <v>6</v>
      </c>
      <c r="U63" s="52">
        <v>6</v>
      </c>
      <c r="V63" s="52">
        <v>6</v>
      </c>
      <c r="W63" s="52">
        <v>6</v>
      </c>
      <c r="X63" s="52">
        <v>6</v>
      </c>
      <c r="Y63" s="52">
        <v>6</v>
      </c>
      <c r="Z63" s="52">
        <v>6</v>
      </c>
      <c r="AA63" s="52">
        <v>6</v>
      </c>
      <c r="AB63" s="52">
        <v>6</v>
      </c>
      <c r="AC63" s="52">
        <v>6</v>
      </c>
      <c r="AD63" s="52">
        <v>6</v>
      </c>
      <c r="AE63" s="52">
        <v>6</v>
      </c>
      <c r="AF63" s="52">
        <v>6</v>
      </c>
      <c r="AG63" s="52">
        <v>6</v>
      </c>
      <c r="AH63" s="52">
        <v>6</v>
      </c>
      <c r="AI63" s="52">
        <v>6</v>
      </c>
      <c r="AJ63" s="52">
        <v>0</v>
      </c>
      <c r="AK63" s="52">
        <v>0</v>
      </c>
      <c r="AL63" s="52">
        <v>0</v>
      </c>
      <c r="AM63" s="52">
        <v>0</v>
      </c>
    </row>
    <row r="64" spans="1:39" s="8" customFormat="1" ht="15.75" x14ac:dyDescent="0.25">
      <c r="B64" s="25"/>
      <c r="C64" s="61" t="s">
        <v>87</v>
      </c>
      <c r="D64" s="52">
        <v>0</v>
      </c>
      <c r="E64" s="52">
        <v>0</v>
      </c>
      <c r="F64" s="52">
        <v>0</v>
      </c>
      <c r="G64" s="52">
        <v>0</v>
      </c>
      <c r="H64" s="52">
        <v>15</v>
      </c>
      <c r="I64" s="52">
        <v>15</v>
      </c>
      <c r="J64" s="52">
        <v>15</v>
      </c>
      <c r="K64" s="52">
        <v>15</v>
      </c>
      <c r="L64" s="52">
        <v>15</v>
      </c>
      <c r="M64" s="52">
        <v>15</v>
      </c>
      <c r="N64" s="52">
        <v>15</v>
      </c>
      <c r="O64" s="52">
        <v>15</v>
      </c>
      <c r="P64" s="52">
        <v>15</v>
      </c>
      <c r="Q64" s="52">
        <v>15</v>
      </c>
      <c r="R64" s="52">
        <v>15</v>
      </c>
      <c r="S64" s="52">
        <v>16</v>
      </c>
      <c r="T64" s="52">
        <v>16</v>
      </c>
      <c r="U64" s="52">
        <v>16</v>
      </c>
      <c r="V64" s="52">
        <v>16</v>
      </c>
      <c r="W64" s="52">
        <v>16</v>
      </c>
      <c r="X64" s="52">
        <v>16</v>
      </c>
      <c r="Y64" s="52">
        <v>16</v>
      </c>
      <c r="Z64" s="52">
        <v>16</v>
      </c>
      <c r="AA64" s="52">
        <v>16</v>
      </c>
      <c r="AB64" s="52">
        <v>16</v>
      </c>
      <c r="AC64" s="52">
        <v>16</v>
      </c>
      <c r="AD64" s="52">
        <v>16</v>
      </c>
      <c r="AE64" s="52">
        <v>16</v>
      </c>
      <c r="AF64" s="52">
        <v>16</v>
      </c>
      <c r="AG64" s="52">
        <v>16</v>
      </c>
      <c r="AH64" s="52">
        <v>16</v>
      </c>
      <c r="AI64" s="52">
        <v>16</v>
      </c>
      <c r="AJ64" s="52">
        <v>16</v>
      </c>
      <c r="AK64" s="52">
        <v>16</v>
      </c>
      <c r="AL64" s="52">
        <v>16</v>
      </c>
      <c r="AM64" s="52">
        <v>16</v>
      </c>
    </row>
    <row r="65" spans="1:39" s="8" customFormat="1" ht="15.75" x14ac:dyDescent="0.25">
      <c r="A65" s="12"/>
      <c r="B65" s="24"/>
      <c r="C65" s="61" t="s">
        <v>88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3.65</v>
      </c>
      <c r="J65" s="52">
        <v>3.65</v>
      </c>
      <c r="K65" s="52">
        <v>3.65</v>
      </c>
      <c r="L65" s="52">
        <v>3.65</v>
      </c>
      <c r="M65" s="52">
        <v>3.65</v>
      </c>
      <c r="N65" s="52">
        <v>3.65</v>
      </c>
      <c r="O65" s="52">
        <v>3.65</v>
      </c>
      <c r="P65" s="52">
        <v>3.65</v>
      </c>
      <c r="Q65" s="52">
        <v>3.65</v>
      </c>
      <c r="R65" s="52">
        <v>3.65</v>
      </c>
      <c r="S65" s="52">
        <v>7</v>
      </c>
      <c r="T65" s="52">
        <v>7</v>
      </c>
      <c r="U65" s="52">
        <v>7</v>
      </c>
      <c r="V65" s="52">
        <v>7</v>
      </c>
      <c r="W65" s="52">
        <v>7</v>
      </c>
      <c r="X65" s="52">
        <v>7</v>
      </c>
      <c r="Y65" s="52">
        <v>7</v>
      </c>
      <c r="Z65" s="52">
        <v>7</v>
      </c>
      <c r="AA65" s="52">
        <v>7</v>
      </c>
      <c r="AB65" s="52">
        <v>7</v>
      </c>
      <c r="AC65" s="52">
        <v>7</v>
      </c>
      <c r="AD65" s="52">
        <v>7</v>
      </c>
      <c r="AE65" s="52">
        <v>7</v>
      </c>
      <c r="AF65" s="52">
        <v>7</v>
      </c>
      <c r="AG65" s="52">
        <v>7</v>
      </c>
      <c r="AH65" s="52">
        <v>7</v>
      </c>
      <c r="AI65" s="52">
        <v>7</v>
      </c>
      <c r="AJ65" s="52">
        <v>7</v>
      </c>
      <c r="AK65" s="52">
        <v>7</v>
      </c>
      <c r="AL65" s="52">
        <v>7</v>
      </c>
      <c r="AM65" s="52">
        <v>7</v>
      </c>
    </row>
    <row r="66" spans="1:39" s="8" customFormat="1" ht="16.5" thickBot="1" x14ac:dyDescent="0.3">
      <c r="A66" s="11"/>
      <c r="B66" s="26"/>
      <c r="C66" s="62" t="s">
        <v>89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8.5</v>
      </c>
      <c r="K66" s="52">
        <v>8.5</v>
      </c>
      <c r="L66" s="52">
        <v>8.5</v>
      </c>
      <c r="M66" s="52">
        <v>8.5</v>
      </c>
      <c r="N66" s="52">
        <v>8.5</v>
      </c>
      <c r="O66" s="52">
        <v>8.5</v>
      </c>
      <c r="P66" s="52">
        <v>8.5</v>
      </c>
      <c r="Q66" s="52">
        <v>8.5</v>
      </c>
      <c r="R66" s="52">
        <v>8.5</v>
      </c>
      <c r="S66" s="52">
        <v>10</v>
      </c>
      <c r="T66" s="52">
        <v>10</v>
      </c>
      <c r="U66" s="52">
        <v>10</v>
      </c>
      <c r="V66" s="52">
        <v>10</v>
      </c>
      <c r="W66" s="52">
        <v>10</v>
      </c>
      <c r="X66" s="52">
        <v>10</v>
      </c>
      <c r="Y66" s="52">
        <v>10</v>
      </c>
      <c r="Z66" s="52">
        <v>10</v>
      </c>
      <c r="AA66" s="52">
        <v>10</v>
      </c>
      <c r="AB66" s="52">
        <v>10</v>
      </c>
      <c r="AC66" s="52">
        <v>10</v>
      </c>
      <c r="AD66" s="52">
        <v>10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</row>
    <row r="67" spans="1:39" ht="12" thickTop="1" x14ac:dyDescent="0.2"/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&amp;CПРИЛОЖЕНИЕ к БПП №№ 2, 6, 7, 8&amp;R&amp;P из 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данные</vt:lpstr>
    </vt:vector>
  </TitlesOfParts>
  <Company>Бизнес-инкубатор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Афонин</cp:lastModifiedBy>
  <cp:lastPrinted>2015-02-26T07:42:06Z</cp:lastPrinted>
  <dcterms:created xsi:type="dcterms:W3CDTF">2012-04-22T06:40:05Z</dcterms:created>
  <dcterms:modified xsi:type="dcterms:W3CDTF">2018-02-21T05:40:39Z</dcterms:modified>
</cp:coreProperties>
</file>